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efner\Desktop\ROZPOČTY\"/>
    </mc:Choice>
  </mc:AlternateContent>
  <bookViews>
    <workbookView xWindow="0" yWindow="0" windowWidth="0" windowHeight="0"/>
  </bookViews>
  <sheets>
    <sheet name="Rekapitulace stavby" sheetId="1" r:id="rId1"/>
    <sheet name="230224 - Jilemnice-hlavní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'230224 - Jilemnice-hlavní...'!$C$82:$K$647</definedName>
    <definedName name="_xlnm.Print_Area" localSheetId="1">'230224 - Jilemnice-hlavní...'!$C$4:$J$37,'230224 - Jilemnice-hlavní...'!$C$43:$J$66,'230224 - Jilemnice-hlavní...'!$C$72:$J$647</definedName>
    <definedName name="_xlnm.Print_Titles" localSheetId="1">'230224 - Jilemnice-hlavní...'!$82:$82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645"/>
  <c r="BH645"/>
  <c r="BG645"/>
  <c r="BF645"/>
  <c r="T645"/>
  <c r="T644"/>
  <c r="R645"/>
  <c r="R644"/>
  <c r="P645"/>
  <c r="P644"/>
  <c r="BI641"/>
  <c r="BH641"/>
  <c r="BG641"/>
  <c r="BF641"/>
  <c r="T641"/>
  <c r="T640"/>
  <c r="T639"/>
  <c r="R641"/>
  <c r="R640"/>
  <c r="R639"/>
  <c r="P641"/>
  <c r="P640"/>
  <c r="P639"/>
  <c r="BI636"/>
  <c r="BH636"/>
  <c r="BG636"/>
  <c r="BF636"/>
  <c r="T636"/>
  <c r="T635"/>
  <c r="R636"/>
  <c r="R635"/>
  <c r="P636"/>
  <c r="P635"/>
  <c r="BI594"/>
  <c r="BH594"/>
  <c r="BG594"/>
  <c r="BF594"/>
  <c r="T594"/>
  <c r="R594"/>
  <c r="P594"/>
  <c r="BI564"/>
  <c r="BH564"/>
  <c r="BG564"/>
  <c r="BF564"/>
  <c r="T564"/>
  <c r="R564"/>
  <c r="P564"/>
  <c r="BI491"/>
  <c r="BH491"/>
  <c r="BG491"/>
  <c r="BF491"/>
  <c r="T491"/>
  <c r="R491"/>
  <c r="P491"/>
  <c r="BI467"/>
  <c r="BH467"/>
  <c r="BG467"/>
  <c r="BF467"/>
  <c r="T467"/>
  <c r="R467"/>
  <c r="P467"/>
  <c r="BI438"/>
  <c r="BH438"/>
  <c r="BG438"/>
  <c r="BF438"/>
  <c r="T438"/>
  <c r="R438"/>
  <c r="P438"/>
  <c r="BI430"/>
  <c r="BH430"/>
  <c r="BG430"/>
  <c r="BF430"/>
  <c r="T430"/>
  <c r="R430"/>
  <c r="P430"/>
  <c r="BI422"/>
  <c r="BH422"/>
  <c r="BG422"/>
  <c r="BF422"/>
  <c r="T422"/>
  <c r="R422"/>
  <c r="P422"/>
  <c r="BI419"/>
  <c r="BH419"/>
  <c r="BG419"/>
  <c r="BF419"/>
  <c r="T419"/>
  <c r="R419"/>
  <c r="P419"/>
  <c r="BI358"/>
  <c r="BH358"/>
  <c r="BG358"/>
  <c r="BF358"/>
  <c r="T358"/>
  <c r="R358"/>
  <c r="P358"/>
  <c r="BI355"/>
  <c r="BH355"/>
  <c r="BG355"/>
  <c r="BF355"/>
  <c r="T355"/>
  <c r="R355"/>
  <c r="P355"/>
  <c r="BI295"/>
  <c r="BH295"/>
  <c r="BG295"/>
  <c r="BF295"/>
  <c r="T295"/>
  <c r="R295"/>
  <c r="P295"/>
  <c r="BI289"/>
  <c r="BH289"/>
  <c r="BG289"/>
  <c r="BF289"/>
  <c r="T289"/>
  <c r="R289"/>
  <c r="P289"/>
  <c r="BI281"/>
  <c r="BH281"/>
  <c r="BG281"/>
  <c r="BF281"/>
  <c r="T281"/>
  <c r="R281"/>
  <c r="P281"/>
  <c r="BI229"/>
  <c r="BH229"/>
  <c r="BG229"/>
  <c r="BF229"/>
  <c r="T229"/>
  <c r="R229"/>
  <c r="P229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7"/>
  <c r="BH207"/>
  <c r="BG207"/>
  <c r="BF207"/>
  <c r="T207"/>
  <c r="R207"/>
  <c r="P207"/>
  <c r="BI201"/>
  <c r="BH201"/>
  <c r="BG201"/>
  <c r="BF201"/>
  <c r="T201"/>
  <c r="R201"/>
  <c r="P201"/>
  <c r="BI198"/>
  <c r="BH198"/>
  <c r="BG198"/>
  <c r="BF198"/>
  <c r="T198"/>
  <c r="R198"/>
  <c r="P19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26"/>
  <c r="BH126"/>
  <c r="BG126"/>
  <c r="BF126"/>
  <c r="T126"/>
  <c r="R126"/>
  <c r="P126"/>
  <c r="BI123"/>
  <c r="BH123"/>
  <c r="BG123"/>
  <c r="BF123"/>
  <c r="T123"/>
  <c r="R123"/>
  <c r="P123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6"/>
  <c r="BH86"/>
  <c r="BG86"/>
  <c r="BF86"/>
  <c r="T86"/>
  <c r="R86"/>
  <c r="P86"/>
  <c r="F77"/>
  <c r="E75"/>
  <c r="F48"/>
  <c r="E46"/>
  <c r="J22"/>
  <c r="E22"/>
  <c r="J51"/>
  <c r="J21"/>
  <c r="J19"/>
  <c r="E19"/>
  <c r="J79"/>
  <c r="J18"/>
  <c r="J16"/>
  <c r="E16"/>
  <c r="F80"/>
  <c r="J15"/>
  <c r="J13"/>
  <c r="E13"/>
  <c r="F79"/>
  <c r="J12"/>
  <c r="J10"/>
  <c r="J48"/>
  <c i="1" r="L50"/>
  <c r="AM50"/>
  <c r="AM49"/>
  <c r="L49"/>
  <c r="AM47"/>
  <c r="L47"/>
  <c r="L45"/>
  <c r="L44"/>
  <c i="2" r="J207"/>
  <c r="J106"/>
  <c r="J201"/>
  <c r="J358"/>
  <c r="J223"/>
  <c r="J355"/>
  <c r="BK207"/>
  <c r="BK491"/>
  <c r="J281"/>
  <c r="J89"/>
  <c r="BK126"/>
  <c r="BK281"/>
  <c r="J564"/>
  <c r="J102"/>
  <c r="J430"/>
  <c r="BK86"/>
  <c r="J123"/>
  <c r="BK112"/>
  <c r="BK229"/>
  <c r="BK641"/>
  <c r="BK223"/>
  <c i="1" r="AS54"/>
  <c i="2" r="J422"/>
  <c r="J641"/>
  <c r="BK645"/>
  <c r="J159"/>
  <c r="J198"/>
  <c r="BK165"/>
  <c r="BK594"/>
  <c r="J636"/>
  <c r="BK162"/>
  <c r="BK201"/>
  <c r="BK159"/>
  <c r="J289"/>
  <c r="BK289"/>
  <c r="BK93"/>
  <c r="BK89"/>
  <c r="J96"/>
  <c r="BK295"/>
  <c r="J594"/>
  <c r="BK106"/>
  <c r="J165"/>
  <c r="J86"/>
  <c r="BK123"/>
  <c r="J229"/>
  <c r="J438"/>
  <c r="J100"/>
  <c r="BK422"/>
  <c r="BK358"/>
  <c r="J118"/>
  <c r="J217"/>
  <c r="BK636"/>
  <c r="BK467"/>
  <c r="BK198"/>
  <c r="BK211"/>
  <c r="BK430"/>
  <c r="J491"/>
  <c r="J295"/>
  <c r="J126"/>
  <c r="BK100"/>
  <c r="J112"/>
  <c r="BK564"/>
  <c r="BK419"/>
  <c r="BK96"/>
  <c r="J467"/>
  <c r="J645"/>
  <c r="BK102"/>
  <c r="J211"/>
  <c r="BK355"/>
  <c r="J419"/>
  <c r="J93"/>
  <c r="BK118"/>
  <c r="BK217"/>
  <c r="BK438"/>
  <c r="J162"/>
  <c l="1" r="BK105"/>
  <c r="BK210"/>
  <c r="J210"/>
  <c r="J60"/>
  <c r="T210"/>
  <c r="BK280"/>
  <c r="J280"/>
  <c r="J61"/>
  <c r="T85"/>
  <c r="T84"/>
  <c r="T105"/>
  <c r="P280"/>
  <c r="BK85"/>
  <c r="BK84"/>
  <c r="J84"/>
  <c r="J56"/>
  <c r="P85"/>
  <c r="P84"/>
  <c r="P105"/>
  <c r="P210"/>
  <c r="T280"/>
  <c r="R85"/>
  <c r="R84"/>
  <c r="R105"/>
  <c r="R210"/>
  <c r="R280"/>
  <c r="BK635"/>
  <c r="J635"/>
  <c r="J62"/>
  <c r="BK640"/>
  <c r="BK644"/>
  <c r="J644"/>
  <c r="J65"/>
  <c r="F50"/>
  <c r="J77"/>
  <c r="BE100"/>
  <c r="BE201"/>
  <c r="BE207"/>
  <c r="BE289"/>
  <c r="BE355"/>
  <c r="BE422"/>
  <c r="BE467"/>
  <c r="BE491"/>
  <c r="BE564"/>
  <c r="BE594"/>
  <c r="F51"/>
  <c r="BE93"/>
  <c r="BE159"/>
  <c r="BE217"/>
  <c r="BE223"/>
  <c r="BE281"/>
  <c r="BE358"/>
  <c r="BE645"/>
  <c r="J80"/>
  <c r="BE86"/>
  <c r="BE102"/>
  <c r="BE112"/>
  <c r="BE118"/>
  <c r="BE123"/>
  <c r="BE126"/>
  <c r="BE295"/>
  <c r="BE438"/>
  <c r="BE636"/>
  <c r="J50"/>
  <c r="BE89"/>
  <c r="BE96"/>
  <c r="BE106"/>
  <c r="BE162"/>
  <c r="BE165"/>
  <c r="BE198"/>
  <c r="BE211"/>
  <c r="BE229"/>
  <c r="BE419"/>
  <c r="BE430"/>
  <c r="BE641"/>
  <c r="F32"/>
  <c i="1" r="BA55"/>
  <c r="BA54"/>
  <c r="AW54"/>
  <c r="AK30"/>
  <c i="2" r="F33"/>
  <c i="1" r="BB55"/>
  <c r="BB54"/>
  <c r="W31"/>
  <c i="2" r="F35"/>
  <c i="1" r="BD55"/>
  <c r="BD54"/>
  <c r="W33"/>
  <c i="2" r="F34"/>
  <c i="1" r="BC55"/>
  <c r="BC54"/>
  <c r="W32"/>
  <c i="2" r="J32"/>
  <c i="1" r="AW55"/>
  <c i="2" l="1" r="R104"/>
  <c r="P104"/>
  <c r="R83"/>
  <c r="P83"/>
  <c i="1" r="AU55"/>
  <c i="2" r="BK639"/>
  <c r="J639"/>
  <c r="J63"/>
  <c r="T104"/>
  <c r="T83"/>
  <c r="BK104"/>
  <c r="J104"/>
  <c r="J58"/>
  <c r="J105"/>
  <c r="J59"/>
  <c r="BK83"/>
  <c r="J83"/>
  <c r="J85"/>
  <c r="J57"/>
  <c r="J640"/>
  <c r="J64"/>
  <c r="J28"/>
  <c i="1" r="AG55"/>
  <c r="AG54"/>
  <c r="AK26"/>
  <c i="2" r="J31"/>
  <c i="1" r="AV55"/>
  <c r="AT55"/>
  <c r="AN55"/>
  <c r="AY54"/>
  <c r="AX54"/>
  <c i="2" r="F31"/>
  <c i="1" r="AZ55"/>
  <c r="AZ54"/>
  <c r="W29"/>
  <c r="AU54"/>
  <c r="W30"/>
  <c i="2" l="1" r="J55"/>
  <c r="J37"/>
  <c i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<sst xmlns="http://schemas.openxmlformats.org/spreadsheetml/2006/main">
  <si>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</si>
  <si>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</si>
  <si>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</si>
  <si>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</si>
  <si>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</si>
  <si>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{387c7b87-1e2e-4192-930e-03d1ba0c1757}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</si>
  <si>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</si>
  <si>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</si>
  <si>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</si>
  <si>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</si>
  <si>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</si>
  <si>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</si>
  <si>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</si>
  <si>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</si>
  <si>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230224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</si>
  <si>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</si>
  <si>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</si>
  <si>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Jilemnice-hlavní pavilon-2.NP-krytina podlahy a výmalba</t>
  </si>
  <si>
    <t>KSO:</t>
  </si>
  <si>
    <t/>
  </si>
  <si>
    <t>CC-CZ:</t>
  </si>
  <si>
    <t>Místo:</t>
  </si>
  <si>
    <t>Metyšova 464, 514 01 Jilemnice</t>
  </si>
  <si>
    <t>Datum:</t>
  </si>
  <si>
    <t>23. 2. 2024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</si>
  <si>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</si>
  <si>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</si>
  <si>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</si>
  <si>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</si>
  <si>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</si>
  <si>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</si>
  <si>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</si>
  <si>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</si>
  <si>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</si>
  <si>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</si>
  <si>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</si>
  <si>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</si>
  <si>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</si>
  <si>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</si>
  <si>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</si>
  <si>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</si>
  <si>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</si>
  <si>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</si>
  <si>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</si>
  <si>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</si>
  <si>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</si>
  <si>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</si>
  <si>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</si>
  <si>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</si>
  <si>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</si>
  <si>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</si>
  <si>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</si>
  <si>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</si>
  <si>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</si>
  <si>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</si>
  <si>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</si>
  <si>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</si>
  <si>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</si>
  <si>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</si>
  <si>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</si>
  <si>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</si>
  <si>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</si>
  <si>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</si>
  <si>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</si>
  <si>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</si>
  <si>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</si>
  <si>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</si>
  <si>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</si>
  <si>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</si>
  <si>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</si>
  <si>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</si>
  <si>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</si>
  <si>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</si>
  <si>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</si>
  <si>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</si>
  <si>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</si>
  <si>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</si>
  <si>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</si>
  <si>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</si>
  <si>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</si>
  <si>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</si>
  <si>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</si>
  <si>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</si>
  <si>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</si>
  <si>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</si>
  <si>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</si>
  <si>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</si>
  <si>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</si>
  <si>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</si>
  <si>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</si>
  <si>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</si>
  <si>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</si>
  <si>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</si>
  <si>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</si>
  <si>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</si>
  <si>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</si>
  <si>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</si>
  <si>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</si>
  <si>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</si>
  <si>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</si>
  <si>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</si>
  <si>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</si>
  <si>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</si>
  <si>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</si>
  <si>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</si>
  <si>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</si>
  <si>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</si>
  <si>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</si>
  <si>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</si>
  <si>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</si>
  <si>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</si>
  <si>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</si>
  <si>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997013211</t>
  </si>
  <si>
    <t>Vnitrostaveništní doprava suti a vybouraných hmot pro budovy v do 6 m ručně</t>
  </si>
  <si>
    <t>t</t>
  </si>
  <si>
    <t>4</t>
  </si>
  <si>
    <t>1739625107</t>
  </si>
  <si>
    <t>PP</t>
  </si>
  <si>
    <t>Vnitrostaveništní doprava suti a vybouraných hmot vodorovně do 50 m s naložením ručně pro budovy a haly výšky do 6 m</t>
  </si>
  <si>
    <t>Online PSC</t>
  </si>
  <si>
    <t>https://podminky.urs.cz/item/CS_URS_2024_01/997013211</t>
  </si>
  <si>
    <t>997013219</t>
  </si>
  <si>
    <t>Příplatek k vnitrostaveništní dopravě suti a vybouraných hmot za zvětšenou dopravu suti ZKD 10 m</t>
  </si>
  <si>
    <t>325575478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</si>
  <si>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</si>
  <si>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https://podminky.urs.cz/item/CS_URS_2024_01/997013219</t>
  </si>
  <si>
    <t>VV</t>
  </si>
  <si>
    <t>2,29*5 'Přepočtené koeficientem množství</t>
  </si>
  <si>
    <t>3</t>
  </si>
  <si>
    <t>997013501</t>
  </si>
  <si>
    <t>Odvoz suti a vybouraných hmot na skládku nebo meziskládku do 1 km se složením</t>
  </si>
  <si>
    <t>-1916712747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</si>
  <si>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</si>
  <si>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</si>
  <si>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</si>
  <si>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</si>
  <si>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1032827362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</si>
  <si>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</si>
  <si>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</si>
  <si>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2,29*10 'Přepočtené koeficientem množství</t>
  </si>
  <si>
    <t>5</t>
  </si>
  <si>
    <t>997013605</t>
  </si>
  <si>
    <t>Poplatek za uložení na skládce (skládkovné) stavebního odpadu ze směsí - oškrábané malby- kód odpadu 17 01 07</t>
  </si>
  <si>
    <t>-1485162660</t>
  </si>
  <si>
    <t>6</t>
  </si>
  <si>
    <t>997013633</t>
  </si>
  <si>
    <t>Poplatek za uložení na skládce (skládkovné) PVC, podlahová krytina kód odpadu 20 03 07</t>
  </si>
  <si>
    <t>-1670274883</t>
  </si>
  <si>
    <t>PSV</t>
  </si>
  <si>
    <t>Práce a dodávky PSV</t>
  </si>
  <si>
    <t>776</t>
  </si>
  <si>
    <t>Podlahy povlakové</t>
  </si>
  <si>
    <t>7</t>
  </si>
  <si>
    <t>776111311</t>
  </si>
  <si>
    <t>Vysátí podkladu povlakových podlah</t>
  </si>
  <si>
    <t>m2</t>
  </si>
  <si>
    <t>16</t>
  </si>
  <si>
    <t>265863658</t>
  </si>
  <si>
    <t>Příprava podkladu povlakových podlah a stěn vysátí podlah</t>
  </si>
  <si>
    <t>https://podminky.urs.cz/item/CS_URS_2024_01/776111311</t>
  </si>
  <si>
    <t>"podlaha" 716,25</t>
  </si>
  <si>
    <t>"sokl" 569,462*0,1</t>
  </si>
  <si>
    <t>Součet</t>
  </si>
  <si>
    <t>8</t>
  </si>
  <si>
    <t>776121321</t>
  </si>
  <si>
    <t>Neředěná penetrace savého podkladu povlakových podlah</t>
  </si>
  <si>
    <t>1823083003</t>
  </si>
  <si>
    <t>Příprava podkladu povlakových podlah a stěn penetrace neředěná podlah</t>
  </si>
  <si>
    <t>https://podminky.urs.cz/item/CS_URS_2024_01/776121321</t>
  </si>
  <si>
    <t>9</t>
  </si>
  <si>
    <t>776141121</t>
  </si>
  <si>
    <t>Stěrka podlahová nivelační pro vyrovnání podkladu povlakových podlah pevnosti 30 MPa tl do 3 mm</t>
  </si>
  <si>
    <t>418608355</t>
  </si>
  <si>
    <t>Příprava podkladu povlakových podlah a stěn vyrovnání samonivelační stěrkou podlah min.pevnosti 30 MPa, tloušťky do 3 mm</t>
  </si>
  <si>
    <t>https://podminky.urs.cz/item/CS_URS_2024_01/776141121</t>
  </si>
  <si>
    <t>10</t>
  </si>
  <si>
    <t>776201811</t>
  </si>
  <si>
    <t>Demontáž lepených povlakových podlah bez podložky ručně</t>
  </si>
  <si>
    <t>274218507</t>
  </si>
  <si>
    <t>Demontáž povlakových podlahovin lepených ručně bez podložky</t>
  </si>
  <si>
    <t>https://podminky.urs.cz/item/CS_URS_2024_01/776201811</t>
  </si>
  <si>
    <t>11</t>
  </si>
  <si>
    <t>776221111</t>
  </si>
  <si>
    <t>Lepení pásů z PVC standardním lepidlem</t>
  </si>
  <si>
    <t>818263463</t>
  </si>
  <si>
    <t>Montáž podlahovin z PVC lepením standardním lepidlem z pásů</t>
  </si>
  <si>
    <t>https://podminky.urs.cz/item/CS_URS_2024_01/776221111</t>
  </si>
  <si>
    <t>"2.04 Chodba" 55,28</t>
  </si>
  <si>
    <t>"2.05 Pokoj 1" 24,64</t>
  </si>
  <si>
    <t>"2.07 Pokoj 2" 24,64</t>
  </si>
  <si>
    <t>"2.10 Pokoj 3" 22,77</t>
  </si>
  <si>
    <t>"2.11 Pokoj 4" 26,13</t>
  </si>
  <si>
    <t>"2.13 Pokoj 5" 22,77</t>
  </si>
  <si>
    <t>"2.15 Chodba" 49,79</t>
  </si>
  <si>
    <t>"2.16 Sesterna" 14,11</t>
  </si>
  <si>
    <t>"2.20 Jídelna" 14,30</t>
  </si>
  <si>
    <t>"2.23 Vyšetřovna" 17,40</t>
  </si>
  <si>
    <t>"2.24 Pokoj 6" 17,70</t>
  </si>
  <si>
    <t>"2.25 Pokoj 7" 17,70</t>
  </si>
  <si>
    <t>"2.27 Pokoj 8" 27,67</t>
  </si>
  <si>
    <t>"2.29 Pokoj 9" 27,67</t>
  </si>
  <si>
    <t>"2.31 Pokoj 10" 17,70</t>
  </si>
  <si>
    <t>"2.32 Pokoj 11" 21,25</t>
  </si>
  <si>
    <t>"2.35 Chodba" 68,49</t>
  </si>
  <si>
    <t>"2.38 Denní místnost" 7,27</t>
  </si>
  <si>
    <t>"2.49 Chodba" 61,36</t>
  </si>
  <si>
    <t>"2.50 Sesterna" 17,55</t>
  </si>
  <si>
    <t>"2.51 Sklad" 4,18</t>
  </si>
  <si>
    <t>"2.53 Jídelna" 14,21</t>
  </si>
  <si>
    <t>"2.57 Vyšetřovna" 14,00</t>
  </si>
  <si>
    <t>"2.58 Pokoj 12" 21,53</t>
  </si>
  <si>
    <t>"2.59 Pokoj 13" 16,98</t>
  </si>
  <si>
    <t>"2.61 Pokoj 14" 27,84</t>
  </si>
  <si>
    <t>"2.63 Pokoj 15" 27,67</t>
  </si>
  <si>
    <t>"2.65 Pokoj 16" 17,70</t>
  </si>
  <si>
    <t>"2.66 Pokoj 17" 15,95</t>
  </si>
  <si>
    <t>M</t>
  </si>
  <si>
    <t>28411141.1</t>
  </si>
  <si>
    <t>Vysoce zátěžová homogenní vinylová podlahová krytina v rolích</t>
  </si>
  <si>
    <t>32</t>
  </si>
  <si>
    <t>64630819</t>
  </si>
  <si>
    <t xml:space="preserve">Vysoce zátěžová homogenní vinylová podlahová krytina v rolích. Produkt tvořen jednovrstvou homogenní kalandrovanou a lisovanou konstrukcí , laserem tvrzenou povrchovou úpravou  nevyžadující aplikaci ochranných emulzí po celou dobu užívání, chránící před chemickými látkami. Chemická odolnost a odolnost vůči dezinfekcím / Eosin, Betadina, Jodisol/.  Celková tloušťka 2mm, hmotnost 2700 – 2850 g/m2, reakce na oheň Bfl-s1,  součinitel smykového tření dle ČSN 744507 min. 0,6, odolnost vůči bodové zátěži 0,02 mm, protiskluznost dle DIN 51130  -R9, TVOC po 28 dnech &lt; 10μg/ m3 dle ISO 16000-6. Antivirální aktivita (lidský koronavirus 229 dle ISO 21702- 99,7% po 2 hod, 99,9 % po 5 hod. Bez obsahu těžkých kovů a ftalátů spadajících do skupiny CMR (karcinogeny, mutageny, reprotoxika dle REACH)</t>
  </si>
  <si>
    <t>716,25*1,1 'Přepočtené koeficientem množství</t>
  </si>
  <si>
    <t>13</t>
  </si>
  <si>
    <t>776410811</t>
  </si>
  <si>
    <t>Odstranění soklíků a lišt pryžových nebo plastových</t>
  </si>
  <si>
    <t>m</t>
  </si>
  <si>
    <t>-1568640455</t>
  </si>
  <si>
    <t>Demontáž soklíků nebo lišt pryžových nebo plastových</t>
  </si>
  <si>
    <t>https://podminky.urs.cz/item/CS_URS_2024_01/776410811</t>
  </si>
  <si>
    <t>14</t>
  </si>
  <si>
    <t>776411212</t>
  </si>
  <si>
    <t>Montáž tahaných obvodových soklíků z PVC výšky do 100 mm</t>
  </si>
  <si>
    <t>-1158889668</t>
  </si>
  <si>
    <t>Montáž soklíků tahaných (fabiony) z PVC obvodových, výšky přes 80 do 100 mm</t>
  </si>
  <si>
    <t>https://podminky.urs.cz/item/CS_URS_2024_01/776411212</t>
  </si>
  <si>
    <t>"2.04 Chodba" (13,2+11,84)*2-1,0-1,2*5-1,8-0,9-2,48</t>
  </si>
  <si>
    <t>"2.05 Pokoj 1" (5,55+5,175+0,15)*2-1,2-0,9</t>
  </si>
  <si>
    <t>"2.07 Pokoj 2" (5,55+5,175+0,15)*2-1,2-0,9</t>
  </si>
  <si>
    <t>"2.10 Pokoj 3" (3,45+6,6+0,15)*2-1,2-0,9</t>
  </si>
  <si>
    <t>"2.11 Pokoj 4" (8,7+3,9+0,15)*2-1,2-0,9</t>
  </si>
  <si>
    <t>"2.13 Pokoj 5" (3,45+6,6+0,15*2)*2-1,2-1,0</t>
  </si>
  <si>
    <t>"2.15 Chodba" (26,94+2,48+0,45*4+0,15+0,1*3)*2-1,0*4-1,2*4-2,48*2-2,3-4,59</t>
  </si>
  <si>
    <t>"2.16 Sesterna" (5,0+2,84+0,1)*2-1,95</t>
  </si>
  <si>
    <t>"2.20 Jídelna" (4,59+3,13*2)</t>
  </si>
  <si>
    <t>"2.23 Vyšetřovna" (5,9+2,89+0,14*2)*2-1,2</t>
  </si>
  <si>
    <t>"2.24 Pokoj 6" (5,47+3,45+0,14)*2-1,2-0,9</t>
  </si>
  <si>
    <t>"2.25 Pokoj 7" (5,47+3,45+0,14)*2-1,2-0,9</t>
  </si>
  <si>
    <t>"2.27 Pokoj 8" (5,47+5,7+0,14*2)*2-1,2-0,9</t>
  </si>
  <si>
    <t>"2.29 Pokoj 9" (5,47+5,7+0,14*2)*2-1,2-0,9</t>
  </si>
  <si>
    <t>"2.31 Pokoj 10" (5,47+3,45+0,14)*2-1,2-0,9</t>
  </si>
  <si>
    <t>"2.32 Pokoj 11" (5,47+4,1+0,14)*2-1,2-0,9</t>
  </si>
  <si>
    <t>"2.35 Chodba" (14,355+9,1+2,126+0,1+0,15+0,45*2)*2-0,9*4-1,2*4-2,48*2-1,3-2,3-4,56</t>
  </si>
  <si>
    <t>"2.38 Denní místnost" (3,1+2,225+0,14)*2-0,9</t>
  </si>
  <si>
    <t>"2.49 Chodba" (24,74+2,48+0,45*6)*2-1,3-1,0*4-0,9-1,2*8-2,3</t>
  </si>
  <si>
    <t>"2.50 Sesterna" (5,95+2,89+0,14*2+0,1)*2-1,95</t>
  </si>
  <si>
    <t>"2.51 Sklad" (2,89+1,395+0,14)*2-1,0</t>
  </si>
  <si>
    <t>"2.53 Jídelna" (4,56+2,99*2+0,14*2)</t>
  </si>
  <si>
    <t>"2.57 Vyšetřovna" (5,0+2,82+0,14)*2-1,2</t>
  </si>
  <si>
    <t>"2.58 Pokoj 12" (4,12+5,47+0,14)*2-1,2-0,9</t>
  </si>
  <si>
    <t>"2.59 Pokoj 13" (3,45+5,47+0,14)*2-1,2-0,9</t>
  </si>
  <si>
    <t>"2.61 Pokoj 14" (5,73+5,47+0,14*2)*2-1,2-0,9</t>
  </si>
  <si>
    <t>"2.63 Pokoj 15" (5,7+5,47+0,14*2)*2-1,2-0,9</t>
  </si>
  <si>
    <t>"2.65 Pokoj 16" (3,45+5,47+0,14)*2-1,2-0,9</t>
  </si>
  <si>
    <t>"2.66 Pokoj 17" (3,45+5,47+0,14)*2-1,2-0,9</t>
  </si>
  <si>
    <t>15</t>
  </si>
  <si>
    <t>-433381608</t>
  </si>
  <si>
    <t>569,462*0,115 'Přepočtené koeficientem množství</t>
  </si>
  <si>
    <t>776991121</t>
  </si>
  <si>
    <t>Základní čištění nově položených podlahovin vysátím a setřením vlhkým mopem</t>
  </si>
  <si>
    <t>1029379414</t>
  </si>
  <si>
    <t>Ostatní práce údržba nových podlahovin po pokládce čištění základní</t>
  </si>
  <si>
    <t>https://podminky.urs.cz/item/CS_URS_2024_01/776991121</t>
  </si>
  <si>
    <t>17</t>
  </si>
  <si>
    <t>998776101</t>
  </si>
  <si>
    <t>Přesun hmot tonážní pro podlahy povlakové v objektech v do 6 m</t>
  </si>
  <si>
    <t>1804838895</t>
  </si>
  <si>
    <t>Přesun hmot pro podlahy povlakové stanovený z hmotnosti přesunovaného materiálu vodorovná dopravní vzdálenost do 50 m základní v objektech výšky do 6 m</t>
  </si>
  <si>
    <t>https://podminky.urs.cz/item/CS_URS_2024_01/998776101</t>
  </si>
  <si>
    <t>783</t>
  </si>
  <si>
    <t>Dokončovací práce - nátěry</t>
  </si>
  <si>
    <t>18</t>
  </si>
  <si>
    <t>783801403</t>
  </si>
  <si>
    <t>Oprášení omítek před provedením nátěru</t>
  </si>
  <si>
    <t>-1451417083</t>
  </si>
  <si>
    <t>Příprava podkladu omítek před provedením nátěru oprášení</t>
  </si>
  <si>
    <t>https://podminky.urs.cz/item/CS_URS_2024_01/783801403</t>
  </si>
  <si>
    <t xml:space="preserve">"omyvatelný nátěr stěn"  756,598</t>
  </si>
  <si>
    <t>"omyvatelný nátěr ostění" 40,048</t>
  </si>
  <si>
    <t>19</t>
  </si>
  <si>
    <t>783806811</t>
  </si>
  <si>
    <t>Odstranění nátěrů z omítek oškrábáním</t>
  </si>
  <si>
    <t>590471664</t>
  </si>
  <si>
    <t>https://podminky.urs.cz/item/CS_URS_2024_01/783806811</t>
  </si>
  <si>
    <t>20</t>
  </si>
  <si>
    <t>783823131</t>
  </si>
  <si>
    <t>Penetrační akrylátový nátěr hladkých, tenkovrstvých zrnitých nebo štukových omítek</t>
  </si>
  <si>
    <t>1119743760</t>
  </si>
  <si>
    <t>Penetrační nátěr omítek hladkých omítek hladkých, zrnitých tenkovrstvých nebo štukových stupně členitosti 1 a 2 akrylátový</t>
  </si>
  <si>
    <t>https://podminky.urs.cz/item/CS_URS_2024_01/783823131</t>
  </si>
  <si>
    <t>783827421</t>
  </si>
  <si>
    <t>Krycí dvojnásobný akrylátový nátěr omítek stupně členitosti 1 a 2</t>
  </si>
  <si>
    <t>-1381537287</t>
  </si>
  <si>
    <t>Krycí (ochranný ) nátěr omítek dvojnásobný hladkých omítek hladkých, zrnitých tenkovrstvých nebo štukových stupně členitosti 1 a 2 akrylátový</t>
  </si>
  <si>
    <t>https://podminky.urs.cz/item/CS_URS_2024_01/783827421</t>
  </si>
  <si>
    <t>"omyvatelný nátěr stěn"</t>
  </si>
  <si>
    <t>"2.04 Chodba" (13,2+11,84)*2*1,8-2,1*1,0-(1,2*5+1,0*2+2,48+1,8+0,9)*1,8</t>
  </si>
  <si>
    <t>"2.05 Pokoj 1" (5,55+5,175)*2*1,8-(0,9+1,2)*1,8-1,5*1,0*2</t>
  </si>
  <si>
    <t>"2.07 Pokoj 2" (5,55+5,175)*2*1,8-(0,9+1,2)*1,8-1,5*1,0*2</t>
  </si>
  <si>
    <t>"2.10 Pokoj 3" (3,45+6,6)*2*1,8-(0,9+1,2)*1,8-2,1*1,0</t>
  </si>
  <si>
    <t>"2.11 Pokoj 4" (8,7+3,9)*2*1,8-(0,9+1,2)*1,8-2,4*1,0</t>
  </si>
  <si>
    <t>"2.13 Pokoj 5" (3,45+6,6)*2*1,8-(1,0+1,2)*1,8-2,1*1,0</t>
  </si>
  <si>
    <t>"2.15 Chodba" (26,94+2,48)*2*1,8-(1,2*4+2,48*2+1,15+1,0*4)*1,8</t>
  </si>
  <si>
    <t>"2.24 Pokoj 6" (5,47+3,45)*2*1,8-1,1*1,6-(0,9+1,2)*1,8-2,05*0,95</t>
  </si>
  <si>
    <t>"2.25 Pokoj 7" (5,47+3,45)*2*1,8-1,1*1,6-(0,9+1,2)*1,8-2,05*0,95</t>
  </si>
  <si>
    <t>"2.27 Pokoj 8" (5,47+5,7)*2*1,8-(0,9+1,2)*1,8-2,025*0,95*2</t>
  </si>
  <si>
    <t>"2.29 Pokoj 9" (5,47+5,7)*2*1,8-(0,9+1,2)*1,8-2,025*0,95*2</t>
  </si>
  <si>
    <t>"2.31 Pokoj 10" (5,47+3,45)*2*1,8-1,1*1,6-(0,9+1,2)*1,8-2,05*0,95</t>
  </si>
  <si>
    <t>"2.32 Pokoj 11" (4,1+5,47)*2*1,8-(0,6+1,55)*1,6-(0,9+1,2)*1,8-2,05*0,95</t>
  </si>
  <si>
    <t>"2.35 Chodba" (14,395+9,1+2,126)*2*1,8-(1,2*2+2,48*2+4,45+0,9*4+1,2+1,3+1,4)*1,8</t>
  </si>
  <si>
    <t>-1,6*1,8-1,24*1,25</t>
  </si>
  <si>
    <t>"2.49 Chodba" (24,74+2,48)*2*1,8-(1,3+1,0*4+1,2*8+0,9)*1,8</t>
  </si>
  <si>
    <t>"2.58 Pokoj 12" (4,12+5,47)*2*1,8-(0,45+1,525)*1,6-(0,9+1,2)*1,8-2,05*0,95</t>
  </si>
  <si>
    <t>"2.59 Pokoj 13" (3,45+5,47)*2*1,8-(1,05*1,6)-(0,9+1,2)*1,8-2,05*0,95</t>
  </si>
  <si>
    <t>"2.61 Pokoj 14" (5,73+5,47)*2*1,8-(0,9+1,2)*1,8-2,05*0,95*2</t>
  </si>
  <si>
    <t>"2.63 Pokoj 15" (5,7+5,47)*2*1,8-(0,9+1,2)*1,8-2,05*0,95*2</t>
  </si>
  <si>
    <t>"2.65 Pokoj 16" (3,45+5,47)*2*1,8-(1,1*1,6)-(0,9+1,2)*1,8-2,05*0,95</t>
  </si>
  <si>
    <t>"2.66 Pokoj 17" (3,45+5,47)*2*1,8-(0,65+1,55)*1,6-(0,9+1,2)*1,8-2,05*0,95</t>
  </si>
  <si>
    <t>Mezisoučet</t>
  </si>
  <si>
    <t>"omyvatelný nátěr ostění"</t>
  </si>
  <si>
    <t>"2.04 Chodba" (1,0*2)*0,19</t>
  </si>
  <si>
    <t>"2.05 Pokoj 1" (1,0*2)*2*0,17+(1,8*2)*0,15</t>
  </si>
  <si>
    <t>"2.07 Pokoj 2" (1,0*2)*2*0,17+(1,8*2)*0,15</t>
  </si>
  <si>
    <t>"2.10 Pokoj 3" (1,0*2)*0,17+(1,8*2)*0,15</t>
  </si>
  <si>
    <t>"2.11 Pokoj 4" (1,0*2)*0,17+(1,8*2)*0,15</t>
  </si>
  <si>
    <t>"2.13 Pokoj 5" (1,0*2)*0,17+(1,8*2)*2*0,15</t>
  </si>
  <si>
    <t>"2.15 Chodba" (1,8*2)*4*0,45+(1,8*2)*5*0,1</t>
  </si>
  <si>
    <t>"2.24 Pokoj 6" (0,85*2)*0,14+(0,95*2)*0,24</t>
  </si>
  <si>
    <t>"2.25 Pokoj 7" (0,85*2)*0,14+(0,95*2)*0,24</t>
  </si>
  <si>
    <t>"2.27 Pokoj 8" (0,85*2)*2*0,14+(0,95*2)*2*0,24</t>
  </si>
  <si>
    <t>"2.29 Pokoj 9" (0,85*2)*2*0,14+(0,95*2)*2*0,24</t>
  </si>
  <si>
    <t>"2.31 Pokoj 10" (0,85*2)*0,14+(0,95*2)*0,24</t>
  </si>
  <si>
    <t>"2.32 Pokoj 11" (0,85*2)*0,14+(0,95*2)*0,24</t>
  </si>
  <si>
    <t>"2.35 Chodba" (1,8*2)*2*0,45+(1,8*2)*0,15+(0,9*2+1,8*2)*0,3</t>
  </si>
  <si>
    <t>"2.49 Chodba" (1,8*2)*6*0,45</t>
  </si>
  <si>
    <t>"2.58 Pokoj 12" (0,85*2)*0,14</t>
  </si>
  <si>
    <t>"2.59 Pokoj 13" (0,85*2)*0,14+(0,95*2)*0,24</t>
  </si>
  <si>
    <t>"2.61 Pokoj 14" (0,85*2)*2*0,14+(0,95*2)*2*0,24</t>
  </si>
  <si>
    <t>"2.63 Pokoj 15" (0,85*2)*2*0,14+(0,95*2)*2*0,24</t>
  </si>
  <si>
    <t>"2.65 Pokoj 16" (0,85*2)*0,14+(0,95*2)*0,24</t>
  </si>
  <si>
    <t>"2.66 Pokoj 17" (0,85*2)*0,14+(0,95*2)*0,24</t>
  </si>
  <si>
    <t>784</t>
  </si>
  <si>
    <t>Dokončovací práce - malby a tapety</t>
  </si>
  <si>
    <t>22</t>
  </si>
  <si>
    <t>784111001</t>
  </si>
  <si>
    <t>Oprášení (ometení ) podkladu v místnostech v do 3,80 m</t>
  </si>
  <si>
    <t>-1396995764</t>
  </si>
  <si>
    <t>Oprášení (ometení) podkladu v místnostech výšky do 3,80 m</t>
  </si>
  <si>
    <t>https://podminky.urs.cz/item/CS_URS_2024_01/784111001</t>
  </si>
  <si>
    <t>"podhledy SDK voděodolné" 86,45</t>
  </si>
  <si>
    <t>"podhledy SDK" 464,76</t>
  </si>
  <si>
    <t xml:space="preserve">"stěny mimo omyvatelných nátěrů"  880,482</t>
  </si>
  <si>
    <t xml:space="preserve">"ostění mimo omyvatelných nátěrů"  54,17</t>
  </si>
  <si>
    <t>23</t>
  </si>
  <si>
    <t>784121001</t>
  </si>
  <si>
    <t>Oškrabání malby v místnostech v do 3,80 m</t>
  </si>
  <si>
    <t>586937127</t>
  </si>
  <si>
    <t>Oškrabání malby v místnostech výšky do 3,80 m</t>
  </si>
  <si>
    <t>https://podminky.urs.cz/item/CS_URS_2024_01/784121001</t>
  </si>
  <si>
    <t>24</t>
  </si>
  <si>
    <t>784171101</t>
  </si>
  <si>
    <t>Zakrytí vnitřních podlah včetně pozdějšího odkrytí</t>
  </si>
  <si>
    <t>1908640213</t>
  </si>
  <si>
    <t>Zakrytí nemalovaných ploch (materiál ve specifikaci) včetně pozdějšího odkrytí podlah</t>
  </si>
  <si>
    <t>https://podminky.urs.cz/item/CS_URS_2024_01/784171101</t>
  </si>
  <si>
    <t>"2.03 Sklad" 6,59</t>
  </si>
  <si>
    <t>"2.06 Koupelna" 3,13</t>
  </si>
  <si>
    <t>"2.08 Koupelna" 3,13</t>
  </si>
  <si>
    <t>"2.12a Koupelna" 3,32</t>
  </si>
  <si>
    <t>"2.12b Koupelna" 3,32</t>
  </si>
  <si>
    <t>"2.14 Koupelna" 4,48</t>
  </si>
  <si>
    <t>"2.17 Koupelna" 7,96</t>
  </si>
  <si>
    <t>"2.18 Čistící místnost" 5,35</t>
  </si>
  <si>
    <t>"2.19 Čajová kuchyňka" 5,35</t>
  </si>
  <si>
    <t>"2.21 WC pacienti" 4,89</t>
  </si>
  <si>
    <t>"2.22 Odpad" 4,01</t>
  </si>
  <si>
    <t>"2.26 Koupelna" 2,42</t>
  </si>
  <si>
    <t>"2.28 Koupelna" 3,41</t>
  </si>
  <si>
    <t>"2.30 Koupelna" 3,41</t>
  </si>
  <si>
    <t>"2.33 Koupelna" 2,42</t>
  </si>
  <si>
    <t>"2.47a Předsíň WC" 1,47</t>
  </si>
  <si>
    <t>"2.47b WC" 1,63</t>
  </si>
  <si>
    <t>"2.48a Předsíň WC" 1,47</t>
  </si>
  <si>
    <t>"2.48b WC" 1,80</t>
  </si>
  <si>
    <t>"2.52 WC pacienti" 4,30</t>
  </si>
  <si>
    <t>"2.54 Čajová kuchyňka" 5,35</t>
  </si>
  <si>
    <t>"2.55 Čistící místnost" 5,35</t>
  </si>
  <si>
    <t>"2.56 Koupelna" 7,96</t>
  </si>
  <si>
    <t>"2.60 Koupelna" 2,38</t>
  </si>
  <si>
    <t>"2.62 Koupelna" 3,21</t>
  </si>
  <si>
    <t>"2.64 Koupelna" 3,21</t>
  </si>
  <si>
    <t>"2.67 Koupelna" 2,42</t>
  </si>
  <si>
    <t>25</t>
  </si>
  <si>
    <t>58124844</t>
  </si>
  <si>
    <t>fólie pro malířské potřeby zakrývací tl 25µ 4x5m</t>
  </si>
  <si>
    <t>2127852334</t>
  </si>
  <si>
    <t>819,99*1,05 'Přepočtené koeficientem množství</t>
  </si>
  <si>
    <t>26</t>
  </si>
  <si>
    <t>784171111</t>
  </si>
  <si>
    <t>Zakrytí vnitřních ploch stěn v místnostech v do 3,80 m</t>
  </si>
  <si>
    <t>-1448024761</t>
  </si>
  <si>
    <t>Zakrytí nemalovaných ploch (materiál ve specifikaci) včetně pozdějšího odkrytí svislých ploch např. stěn, oken, dveří v místnostech výšky do 3,80</t>
  </si>
  <si>
    <t>https://podminky.urs.cz/item/CS_URS_2024_01/784171111</t>
  </si>
  <si>
    <t>"2.03 Sklad" 1,0*2,1</t>
  </si>
  <si>
    <t>"2.04 Chodba" 2,1*2,05+1,3*2,1*5+2,48*2,05*2+1,0*2,1+1,8*2,05</t>
  </si>
  <si>
    <t>"2.05 Pokoj 1" 1,5*2,05*2+1,3*2,1+0,9*2,05</t>
  </si>
  <si>
    <t>"2.06 Koupelna" 0,9*2,05</t>
  </si>
  <si>
    <t>"2.07 Pokoj 2" 1,5*2,05*2+1,3*2,1+0,9*2,05</t>
  </si>
  <si>
    <t>"2.08 Koupelna" 0,9*2,05</t>
  </si>
  <si>
    <t>"2.10 Pokoj 3" 2,1*2,05+1,3*2,1+0,9*2,05</t>
  </si>
  <si>
    <t>"2.11 Pokoj 4" 2,4*2,05+1,3*2,1+0,9*2,05</t>
  </si>
  <si>
    <t>"2.12a Koupelna" 0,9*2,05</t>
  </si>
  <si>
    <t>"2.12b Koupelna" 0,9*2,05</t>
  </si>
  <si>
    <t>"2.13 Pokoj 5" 2,1*2,05+1,3*2,1+1,1*2,1</t>
  </si>
  <si>
    <t>"2.14 Koupelna" 1,1*2,1</t>
  </si>
  <si>
    <t>"2.15 Chodba" 2,48*2,05*2+1,3*2,25*4+1,0*2,05*4+1,15*2,05</t>
  </si>
  <si>
    <t>"2.16 Sesterna" 1,15*2,05+2,05*2,1</t>
  </si>
  <si>
    <t>"2.17 Koupelna" 1,05*1,7+1,0*2,05</t>
  </si>
  <si>
    <t>"2.18 Čistící místnost" 1,05*1,7+1,0*2,05</t>
  </si>
  <si>
    <t>"2.19 Čajová kuchyňka" 1,05*1,7+1,0*2,05+1,1*1,1</t>
  </si>
  <si>
    <t>"2.20 Jídelna" 1,95*2,1*2+1,1*1,1</t>
  </si>
  <si>
    <t>"2.21 WC pacienti" 1,05*1,7+1,0*2,05</t>
  </si>
  <si>
    <t>"2.22 Odpad" 1,05*1,7+0,9*2,05</t>
  </si>
  <si>
    <t>"2.23 Vyšetřovna" 1,05*1,7+1,45*2,1+1,3*2,1</t>
  </si>
  <si>
    <t>"2.24 Pokoj 6" 1,3*2,25+0,9*2,05+2,05*2,1</t>
  </si>
  <si>
    <t>"2.25 Pokoj 7" 1,3*2,25+0,9*2,05+2,05*2,1</t>
  </si>
  <si>
    <t>"2.26 Koupelna" 0,9*2,05*2</t>
  </si>
  <si>
    <t>"2.27 Pokoj 8" 1,3*2,25+0,9*2,05+2,05*2,1*2</t>
  </si>
  <si>
    <t>"2.28 Koupelna" 0,9*2,05</t>
  </si>
  <si>
    <t>"2.29 Pokoj 9" 1,3*2,25+0,9*2,05+2,05*2,1*2</t>
  </si>
  <si>
    <t>"2.30 Koupelna" 0,9*2,05</t>
  </si>
  <si>
    <t>"2.31 Pokoj 10" 1,3*2,25+2,05*2,1</t>
  </si>
  <si>
    <t>"2.32 Pokoj 11" 1,3*2,25+2,05*2,1+0,9*2,05</t>
  </si>
  <si>
    <t>"2.33 Koupelna" 0,9*2,05</t>
  </si>
  <si>
    <t>"2.35 Chodba" 1,3*2,25*5+2,48*2,05*3+0,9*2,05+4,45*2,05+1,3*2,05+0,9*2,05*3</t>
  </si>
  <si>
    <t>1,4*2,2+1,24*1,25+1,0*1,1</t>
  </si>
  <si>
    <t>"2.38 Denní místnost" 2,64*2,05+0,9*2,05</t>
  </si>
  <si>
    <t>"2.47a Předsíň WC" 0,9*2,05+0,7*2,05</t>
  </si>
  <si>
    <t>"2.47b WC" 0,7*2,05</t>
  </si>
  <si>
    <t>"2.48a Předsíň WC" 0,9*2,05+0,7*2,05</t>
  </si>
  <si>
    <t>"2.48b WC" 0,7*2,05</t>
  </si>
  <si>
    <t>"2.49 Chodba" 1,3*2,05+1,3*2,25*6+2,48*2,05+1,0*2,05*4+0,9*2,05+1,2*2,05+1,15*2,05</t>
  </si>
  <si>
    <t>"2.50 Sesterna" 1,15*2,08+1,0*1,1+1,45*2,1+1,05*1,7</t>
  </si>
  <si>
    <t>"2.51 Sklad" 1,05*1,7+1,0*2,05</t>
  </si>
  <si>
    <t>"2.52 WC pacienti" 1,05*1,7+1,0*2,05</t>
  </si>
  <si>
    <t>"2.53 Jídelna" 1,95*2,1*2+1,1*1,1</t>
  </si>
  <si>
    <t>"2.54 Čajová kuchyňka" 1,05*1,7+1,1*1,1+1,0*2,05</t>
  </si>
  <si>
    <t>"2.55 Čistící místnost" 1,05*1,7+0,9*2,05</t>
  </si>
  <si>
    <t>"2.56 Koupelna" 1,05*1,7+1,0*2,05</t>
  </si>
  <si>
    <t>"2.57 Vyšetřovna" 2,05*2,1+1,2*2,05</t>
  </si>
  <si>
    <t>"2.58 Pokoj 12" 2,05*2,1+1,3*2,25+0,9*2,05</t>
  </si>
  <si>
    <t>"2.59 Pokoj 13" 2,05*2,1+1,3*2,25+0,9*2,05</t>
  </si>
  <si>
    <t>"2.60 Koupelna" 0,9*2,05*2</t>
  </si>
  <si>
    <t>"2.61 Pokoj 14" 2,05*2,1*2+1,3*2,25+0,9*2,05</t>
  </si>
  <si>
    <t>"2.62 Koupelna" 0,9*2,05</t>
  </si>
  <si>
    <t>"2.63 Pokoj 15" 2,05*2,1*2+1,3*2,25+0,9*2,05</t>
  </si>
  <si>
    <t>"2.64 Koupelna" 0,9*2,05</t>
  </si>
  <si>
    <t>"2.65 Pokoj 16" 2,05*2,1+1,3*2,25+0,9*2,05</t>
  </si>
  <si>
    <t>"2.66 Pokoj 17" 2,05*2,1+1,3*2,25+0,9*2,05</t>
  </si>
  <si>
    <t>"2.67 Koupelna" 0,9*2,05*2</t>
  </si>
  <si>
    <t>27</t>
  </si>
  <si>
    <t>-1184663813</t>
  </si>
  <si>
    <t>471,963*1,05 'Přepočtené koeficientem množství</t>
  </si>
  <si>
    <t>28</t>
  </si>
  <si>
    <t>784181001</t>
  </si>
  <si>
    <t>Jednonásobné pačokování v místnostech v do 3,80 m</t>
  </si>
  <si>
    <t>-1749438669</t>
  </si>
  <si>
    <t>Pačokování jednonásobné v místnostech výšky do 3,80 m</t>
  </si>
  <si>
    <t>https://podminky.urs.cz/item/CS_URS_2024_01/784181001</t>
  </si>
  <si>
    <t>29</t>
  </si>
  <si>
    <t>784181121</t>
  </si>
  <si>
    <t>Hloubková jednonásobná bezbarvá penetrace podkladu v místnostech v do 3,80 m</t>
  </si>
  <si>
    <t>1233839684</t>
  </si>
  <si>
    <t>Penetrace podkladu jednonásobná hloubková akrylátová bezbarvá v místnostech výšky do 3,80 m</t>
  </si>
  <si>
    <t>https://podminky.urs.cz/item/CS_URS_2024_01/784181121</t>
  </si>
  <si>
    <t>30</t>
  </si>
  <si>
    <t>784211121</t>
  </si>
  <si>
    <t>Dvojnásobné bílé malby ze směsí za mokra středně oděruvzdorných v místnostech v do 3,80 m</t>
  </si>
  <si>
    <t>1850997083</t>
  </si>
  <si>
    <t>Malby z malířských směsí oděruvzdorných za mokra dvojnásobné, bílé za mokra oděruvzdorné středně v místnostech výšky do 3,80 m</t>
  </si>
  <si>
    <t>https://podminky.urs.cz/item/CS_URS_2024_01/784211121</t>
  </si>
  <si>
    <t>"podhledy SDK voděodolné"</t>
  </si>
  <si>
    <t>31</t>
  </si>
  <si>
    <t>784211141</t>
  </si>
  <si>
    <t>Příplatek k cenám 2x maleb ze směsí za mokra oděruvzdorných za provádění pl do 5 m2</t>
  </si>
  <si>
    <t>-1091408673</t>
  </si>
  <si>
    <t>Malby z malířských směsí oděruvzdorných za mokra Příplatek k cenám dvojnásobných maleb za zvýšenou pracnost při provádění malého rozsahu plochy do 5 m2</t>
  </si>
  <si>
    <t>https://podminky.urs.cz/item/CS_URS_2024_01/784211141</t>
  </si>
  <si>
    <t>784221101</t>
  </si>
  <si>
    <t>Dvojnásobné bílé malby ze směsí za sucha dobře otěruvzdorných v místnostech do 3,80 m</t>
  </si>
  <si>
    <t>537461012</t>
  </si>
  <si>
    <t>Malby z malířských směsí otěruvzdorných za sucha dvojnásobné, bílé za sucha otěruvzdorné dobře v místnostech výšky do 3,80 m</t>
  </si>
  <si>
    <t>https://podminky.urs.cz/item/CS_URS_2024_01/784221101</t>
  </si>
  <si>
    <t>"stěny mimo omyvatelných nátěrů"</t>
  </si>
  <si>
    <t>"2.03 Sklad" (2,9+2,26)*2*3,0-0,9*2,05</t>
  </si>
  <si>
    <t>"2.04 Chodba" (13,2+11,84)*2*1,2-2,1*1,05-(1,2*5+1,8+1,0*2)*0,3-2,48*0,25</t>
  </si>
  <si>
    <t>"2.05 Pokoj 1" (5,55+5,175)*2*1,2-0,9*0,25-1,5*1,05-1,2*0,45</t>
  </si>
  <si>
    <t>"2.07 Pokoj 2" (5,55+5,175)*2*1,2-0,9*0,25-1,5*1,05-1,2*0,45</t>
  </si>
  <si>
    <t>"2.10 Pokoj 3" (3,45+6,6)*2*1,2-2,1*1,05-0,9*0,25-1,2*0,45</t>
  </si>
  <si>
    <t>"2.11 Pokoj 4" (8,7+3,9)*2*1,2-2,4*1,05-0,9*0,25-1,2*0,45</t>
  </si>
  <si>
    <t>"2.13 Pokoj 5" (3,45+6,6)*2*1,2-2,1*1,05-0,9*0,25-1,2*0,45</t>
  </si>
  <si>
    <t>"2.15 Chodba" (26,94+2,48)*2*1,2-(1,2*4)*0,45-(2,48*2+1,15+1,0*4)*0,25</t>
  </si>
  <si>
    <t>"2.16 Sesterna" (5,0+0,1+2,84)*2*3,0-2,05*2,1-1,15*2,05-(1,0+1,57+0,3+1,27+0,66)*1,6</t>
  </si>
  <si>
    <t>"2.19 Čajová kuchyňka" (2,89+1,8)*2*3,0-1,05*1,7-1,0*2,05-(0,75+2,89+0,27)*0,6</t>
  </si>
  <si>
    <t>"2.20 Jídelna" (2,99*2+4,59)*3,0-1,95*2,1*2-0,89*1,6</t>
  </si>
  <si>
    <t>"2.23 Vyšetřovna" (5,9+2,89)*2*3,0-1,2*2,05-0,85*1,7-1,25*2,1-(1,15+2,0)*1,6</t>
  </si>
  <si>
    <t>"2.24 Pokoj 6" (5,47+3,45)*2*1,2-2,05*1,15-0,9*0,25-1,2*0,45</t>
  </si>
  <si>
    <t>"2.25 Pokoj 7" (5,47+3,45)*2*1,2-2,05*1,15-0,9*0,25-1,2*0,45</t>
  </si>
  <si>
    <t>"2.27 Pokoj 8" (5,47+5,7)*2*1,2-2,05*1,15*2-0,9*0,25-1,2*0,45</t>
  </si>
  <si>
    <t>"2.29 Pokoj 9" (5,47+5,7)*2*1,2-2,05*1,15*2-0,9*0,25-1,2*0,45</t>
  </si>
  <si>
    <t>"2.31 Pokoj 10" (5,47+3,45)*2*1,2-2,05*1,15-0,9*0,25-1,2*0,45</t>
  </si>
  <si>
    <t>"2.32 Pokoj 11" (4,1+5,47)*2*1,2-2,05*1,15-0,9*2,05-1,2*0,45</t>
  </si>
  <si>
    <t>"2.35 Chodba" (14,395+9,1+2,126)*2*1,2-(1,2*2)*0,45-(2,48*2+0,9+4,45+1,2+1,3)*0,25</t>
  </si>
  <si>
    <t>-(0,9*3)*0,25-1,6*1,2-1,4*0,4-1,0*0,2</t>
  </si>
  <si>
    <t>"2.38 Denní místnost" (3,1+2,225)*2*3,0-0,9*2,05-2,64*2,1-(0,6+1,47)*0,6</t>
  </si>
  <si>
    <t>"2.49 Chodba" (24,74+2,48)*2*1,2-(1,2*6)*0,45-(1,3+1,2*2+1,0*4)*0,25</t>
  </si>
  <si>
    <t>"2.50 Sesterna" (5,95+0,1+2,89)*2*3,0-1,0*1,1-1,45*2,1-1,05*1,7-1,15*2,05-(2,9+0,7)*1,6</t>
  </si>
  <si>
    <t>"2.51 Sklad" (2,89+1,395)*2*(3,0-1,6)-1,0*0,55-1,05*1,35</t>
  </si>
  <si>
    <t>"2.53 Jídelna" (4,56+2,99*2)*3,0-1,95*2,1*2-0,89*1,6</t>
  </si>
  <si>
    <t>"2.54 Čajová kuchyňka" (2,84+1,8)*2*3,0-1,05*1,7-1,0*2,05-(0,7+2,84)*0,6</t>
  </si>
  <si>
    <t>"2.57 Vyšetřovna" (5,0+2,82)*2*3,0-1,2*2,1-2,05*2,1-(1,0+1,44+0,3)*1,6</t>
  </si>
  <si>
    <t>"2.58 Pokoj 12" (4,12+5,47)*2*1,2-2,05*1,15-0,9*2,05-1,2*0,45</t>
  </si>
  <si>
    <t>"2.59 Pokoj 13" (3,45+5,47)*2*1,2-2,05*1,15-0,9*0,25-1,2*0,45</t>
  </si>
  <si>
    <t>"2.61 Pokoj 14" (5,73+5,47)*2*1,2-2,05*1,15*2-0,9*0,25-1,2*0,45</t>
  </si>
  <si>
    <t>"2.63 Pokoj 15" (5,7+5,47)*2*1,2-2,05*1,15*2-0,9*0,25-1,2*0,45</t>
  </si>
  <si>
    <t>"2.65 Pokoj 16" (3,45+5,47)*2*1,2-2,05*1,15-0,9*2,05-1,2*0,45</t>
  </si>
  <si>
    <t>"2.66 Pokoj 17" (3,45+5,47)*2*1,2-2,05*1,15-0,9*0,25-1,2*0,45</t>
  </si>
  <si>
    <t>"ostění mimo omyvatelných nátěrů"</t>
  </si>
  <si>
    <t>"2.03 Sklad" (2,1*2+1,0)*0,15</t>
  </si>
  <si>
    <t>"2.04 Chodba" (1,05*2+2,1)*0,19</t>
  </si>
  <si>
    <t>"2.05 Pokoj 1" (1,05*2+1,5)*0,24+(0,3*2+1,3)*0,15</t>
  </si>
  <si>
    <t>"2.07 Pokoj 2" (1,05*2+1,5)*0,24+(0,3*2+1,3)*0,15</t>
  </si>
  <si>
    <t>"2.10 Pokoj 3" (1,05*2+2,1)*0,17+(0,3*2+1,3)*0,15</t>
  </si>
  <si>
    <t>"2.11 Pokoj 4" (1,05*2*2,4)*0,17+(0,3*2+1,3)*0,15</t>
  </si>
  <si>
    <t>"2.13 Pokoj 5" (1,05*2*2,1)*0,17+(0,3*2*2+1,3+1,1)*0,15</t>
  </si>
  <si>
    <t>"2.15 Chodba" (0,45*2+1,3)*4*0,45+(0,25*2*5+1,0*4+2,3)*0,1</t>
  </si>
  <si>
    <t>"2.16 Sesterna" (2,1*2+2,05)*0,25+(0,85*2)*0,14</t>
  </si>
  <si>
    <t>"2.19 Čajová kuchyňka" (1,7*2+1,05)*0,25+(1,25*2)*0,14</t>
  </si>
  <si>
    <t>"2.20 Jídelna" (0,85*2)*0,14+(2,1*2+1,95*2+0,22)*0,25</t>
  </si>
  <si>
    <t>"2.23 Vyšetřovna" (1,25*2+0,85*2)*0,15+(1,7*2+2,1*2+1,05+1,145)*0,25</t>
  </si>
  <si>
    <t>"2.24 Pokoj 6" (1,15*2+2,05)*0,24</t>
  </si>
  <si>
    <t>"2.25 Pokoj 7" (1,15*2+2,05)*0,24</t>
  </si>
  <si>
    <t>"2.27 Pokoj 8" (1,15*2+2,05)*2*0,24</t>
  </si>
  <si>
    <t>"2.29 Pokoj 9" (1,15*2+2,05)*2*0,24</t>
  </si>
  <si>
    <t>"2.31 Pokoj 10" (1,15*2+2,05)*0,24</t>
  </si>
  <si>
    <t>"2.32 Pokoj 11" (1,15*2+2,05)*0,24</t>
  </si>
  <si>
    <t>"2.35 Chodba" (0,45*2+1,3)*2*0,45+(0,25*2+1,3)*0,15+(0,3*2+1,0+0,4*2+1,4)*0,3</t>
  </si>
  <si>
    <t>"2.38 Denní místnost" (2,1*2+2,64)*0,17</t>
  </si>
  <si>
    <t>"2.49 Chodba" (0,45*2)*6*0,45</t>
  </si>
  <si>
    <t>"2.50 Sesterna" (0,85*2+1,25*2)*0,15+(2,1*2+1,7*2+1,45+1,05)*0,25</t>
  </si>
  <si>
    <t>"2.51 Sklad" (1,35*2+1,05)*0,25</t>
  </si>
  <si>
    <t>"2.53 Jídelna" (0,85*2)*0,14+(2,1*2+1,95*2+0,22)*0,25</t>
  </si>
  <si>
    <t>"2.54 Čajová kuchyňka" (1,7*2+1,05)*0,25+(1,25*2)*0,14</t>
  </si>
  <si>
    <t>"2.57 Vyšetřovna" (0,85*2)*0,14+(2,1*2+2,05)*0,25</t>
  </si>
  <si>
    <t>"2.58 Pokoj 12" (1,15*2+2,05)*0,24</t>
  </si>
  <si>
    <t>"2.59 Pokoj 13" (1,15*2+2,05)*0,24</t>
  </si>
  <si>
    <t>"2.61 Pokoj 14" (1,15*2+2,05)*2*0,24</t>
  </si>
  <si>
    <t>"2.63 Pokoj 15" (1,15*2+2,05)*2*0,24</t>
  </si>
  <si>
    <t>"2.65 Pokoj 16" (1,15*2+2,05)*0,24</t>
  </si>
  <si>
    <t>"2.66 Pokoj 17" (1,15*2+2,05)*0,24</t>
  </si>
  <si>
    <t>33</t>
  </si>
  <si>
    <t>784221111</t>
  </si>
  <si>
    <t>Dvojnásobné bílé malby ze směsí za sucha středně otěruvzdorných v místnostech do 3,80 m</t>
  </si>
  <si>
    <t>-1184117920</t>
  </si>
  <si>
    <t>Malby z malířských směsí otěruvzdorných za sucha dvojnásobné, bílé za sucha otěruvzdorné středně v místnostech výšky do 3,80 m</t>
  </si>
  <si>
    <t>https://podminky.urs.cz/item/CS_URS_2024_01/784221111</t>
  </si>
  <si>
    <t>"podhledy SDK"</t>
  </si>
  <si>
    <t>34</t>
  </si>
  <si>
    <t>784221131</t>
  </si>
  <si>
    <t>Příplatek k cenám 2x maleb za sucha otěruvzdorných za provádění pl do 5 m2</t>
  </si>
  <si>
    <t>353922212</t>
  </si>
  <si>
    <t>Malby z malířských směsí otěruvzdorných za sucha Příplatek k cenám dvojnásobných maleb za zvýšenou pracnost při provádění malého rozsahu plochy do 5 m2</t>
  </si>
  <si>
    <t>https://podminky.urs.cz/item/CS_URS_2024_01/784221131</t>
  </si>
  <si>
    <t>HZS</t>
  </si>
  <si>
    <t>Hodinové zúčtovací sazby</t>
  </si>
  <si>
    <t>35</t>
  </si>
  <si>
    <t>HZS2491</t>
  </si>
  <si>
    <t>Hodinová zúčtovací sazba dělník zednických výpomocí</t>
  </si>
  <si>
    <t>hod</t>
  </si>
  <si>
    <t>512</t>
  </si>
  <si>
    <t>-1641565636</t>
  </si>
  <si>
    <t>Hodinové zúčtovací sazby profesí PSV zednické výpomoci a pomocné práce PSV dělník zednických výpomocí</t>
  </si>
  <si>
    <t>https://podminky.urs.cz/item/CS_URS_2024_01/HZS2491</t>
  </si>
  <si>
    <t>VRN</t>
  </si>
  <si>
    <t>Vedlejší rozpočtové náklady</t>
  </si>
  <si>
    <t>VRN3</t>
  </si>
  <si>
    <t>Zařízení staveniště</t>
  </si>
  <si>
    <t>36</t>
  </si>
  <si>
    <t>030001000</t>
  </si>
  <si>
    <t>kpl</t>
  </si>
  <si>
    <t>1024</t>
  </si>
  <si>
    <t>-1398070446</t>
  </si>
  <si>
    <t>https://podminky.urs.cz/item/CS_URS_2024_01/030001000</t>
  </si>
  <si>
    <t>VRN7</t>
  </si>
  <si>
    <t>Provozní vlivy</t>
  </si>
  <si>
    <t>37</t>
  </si>
  <si>
    <t>070001000</t>
  </si>
  <si>
    <t>-1106560127</t>
  </si>
  <si>
    <t>https://podminky.urs.cz/item/CS_URS_2024_01/070001000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</si>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</sst>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013211" TargetMode="External" /><Relationship Id="rId2" Type="http://schemas.openxmlformats.org/officeDocument/2006/relationships/hyperlink" Target="https://podminky.urs.cz/item/CS_URS_2024_01/997013219" TargetMode="External" /><Relationship Id="rId3" Type="http://schemas.openxmlformats.org/officeDocument/2006/relationships/hyperlink" Target="https://podminky.urs.cz/item/CS_URS_2024_01/997013501" TargetMode="External" /><Relationship Id="rId4" Type="http://schemas.openxmlformats.org/officeDocument/2006/relationships/hyperlink" Target="https://podminky.urs.cz/item/CS_URS_2024_01/997013509" TargetMode="External" /><Relationship Id="rId5" Type="http://schemas.openxmlformats.org/officeDocument/2006/relationships/hyperlink" Target="https://podminky.urs.cz/item/CS_URS_2024_01/776111311" TargetMode="External" /><Relationship Id="rId6" Type="http://schemas.openxmlformats.org/officeDocument/2006/relationships/hyperlink" Target="https://podminky.urs.cz/item/CS_URS_2024_01/776121321" TargetMode="External" /><Relationship Id="rId7" Type="http://schemas.openxmlformats.org/officeDocument/2006/relationships/hyperlink" Target="https://podminky.urs.cz/item/CS_URS_2024_01/776141121" TargetMode="External" /><Relationship Id="rId8" Type="http://schemas.openxmlformats.org/officeDocument/2006/relationships/hyperlink" Target="https://podminky.urs.cz/item/CS_URS_2024_01/776201811" TargetMode="External" /><Relationship Id="rId9" Type="http://schemas.openxmlformats.org/officeDocument/2006/relationships/hyperlink" Target="https://podminky.urs.cz/item/CS_URS_2024_01/776221111" TargetMode="External" /><Relationship Id="rId10" Type="http://schemas.openxmlformats.org/officeDocument/2006/relationships/hyperlink" Target="https://podminky.urs.cz/item/CS_URS_2024_01/776410811" TargetMode="External" /><Relationship Id="rId11" Type="http://schemas.openxmlformats.org/officeDocument/2006/relationships/hyperlink" Target="https://podminky.urs.cz/item/CS_URS_2024_01/776411212" TargetMode="External" /><Relationship Id="rId12" Type="http://schemas.openxmlformats.org/officeDocument/2006/relationships/hyperlink" Target="https://podminky.urs.cz/item/CS_URS_2024_01/776991121" TargetMode="External" /><Relationship Id="rId13" Type="http://schemas.openxmlformats.org/officeDocument/2006/relationships/hyperlink" Target="https://podminky.urs.cz/item/CS_URS_2024_01/998776101" TargetMode="External" /><Relationship Id="rId14" Type="http://schemas.openxmlformats.org/officeDocument/2006/relationships/hyperlink" Target="https://podminky.urs.cz/item/CS_URS_2024_01/783801403" TargetMode="External" /><Relationship Id="rId15" Type="http://schemas.openxmlformats.org/officeDocument/2006/relationships/hyperlink" Target="https://podminky.urs.cz/item/CS_URS_2024_01/783806811" TargetMode="External" /><Relationship Id="rId16" Type="http://schemas.openxmlformats.org/officeDocument/2006/relationships/hyperlink" Target="https://podminky.urs.cz/item/CS_URS_2024_01/783823131" TargetMode="External" /><Relationship Id="rId17" Type="http://schemas.openxmlformats.org/officeDocument/2006/relationships/hyperlink" Target="https://podminky.urs.cz/item/CS_URS_2024_01/783827421" TargetMode="External" /><Relationship Id="rId18" Type="http://schemas.openxmlformats.org/officeDocument/2006/relationships/hyperlink" Target="https://podminky.urs.cz/item/CS_URS_2024_01/784111001" TargetMode="External" /><Relationship Id="rId19" Type="http://schemas.openxmlformats.org/officeDocument/2006/relationships/hyperlink" Target="https://podminky.urs.cz/item/CS_URS_2024_01/784121001" TargetMode="External" /><Relationship Id="rId20" Type="http://schemas.openxmlformats.org/officeDocument/2006/relationships/hyperlink" Target="https://podminky.urs.cz/item/CS_URS_2024_01/784171101" TargetMode="External" /><Relationship Id="rId21" Type="http://schemas.openxmlformats.org/officeDocument/2006/relationships/hyperlink" Target="https://podminky.urs.cz/item/CS_URS_2024_01/784171111" TargetMode="External" /><Relationship Id="rId22" Type="http://schemas.openxmlformats.org/officeDocument/2006/relationships/hyperlink" Target="https://podminky.urs.cz/item/CS_URS_2024_01/784181001" TargetMode="External" /><Relationship Id="rId23" Type="http://schemas.openxmlformats.org/officeDocument/2006/relationships/hyperlink" Target="https://podminky.urs.cz/item/CS_URS_2024_01/784181121" TargetMode="External" /><Relationship Id="rId24" Type="http://schemas.openxmlformats.org/officeDocument/2006/relationships/hyperlink" Target="https://podminky.urs.cz/item/CS_URS_2024_01/784211121" TargetMode="External" /><Relationship Id="rId25" Type="http://schemas.openxmlformats.org/officeDocument/2006/relationships/hyperlink" Target="https://podminky.urs.cz/item/CS_URS_2024_01/784211141" TargetMode="External" /><Relationship Id="rId26" Type="http://schemas.openxmlformats.org/officeDocument/2006/relationships/hyperlink" Target="https://podminky.urs.cz/item/CS_URS_2024_01/784221101" TargetMode="External" /><Relationship Id="rId27" Type="http://schemas.openxmlformats.org/officeDocument/2006/relationships/hyperlink" Target="https://podminky.urs.cz/item/CS_URS_2024_01/784221111" TargetMode="External" /><Relationship Id="rId28" Type="http://schemas.openxmlformats.org/officeDocument/2006/relationships/hyperlink" Target="https://podminky.urs.cz/item/CS_URS_2024_01/784221131" TargetMode="External" /><Relationship Id="rId29" Type="http://schemas.openxmlformats.org/officeDocument/2006/relationships/hyperlink" Target="https://podminky.urs.cz/item/CS_URS_2024_01/HZS2491" TargetMode="External" /><Relationship Id="rId30" Type="http://schemas.openxmlformats.org/officeDocument/2006/relationships/hyperlink" Target="https://podminky.urs.cz/item/CS_URS_2024_01/030001000" TargetMode="External" /><Relationship Id="rId31" Type="http://schemas.openxmlformats.org/officeDocument/2006/relationships/hyperlink" Target="https://podminky.urs.cz/item/CS_URS_2024_01/070001000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32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35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36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37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38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39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40</v>
      </c>
      <c r="E29" s="50"/>
      <c r="F29" s="35" t="s">
        <v>41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42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43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44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45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47</v>
      </c>
      <c r="U35" s="57"/>
      <c r="V35" s="57"/>
      <c r="W35" s="57"/>
      <c r="X35" s="59" t="s">
        <v>48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49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230224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Jilemnice-hlavní pavilon-2.NP-krytina podlahy a výmalba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Metyšova 464, 514 01 Jilemnice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23. 2. 2024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51</v>
      </c>
      <c r="D52" s="90"/>
      <c r="E52" s="90"/>
      <c r="F52" s="90"/>
      <c r="G52" s="90"/>
      <c r="H52" s="91"/>
      <c r="I52" s="92" t="s">
        <v>52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53</v>
      </c>
      <c r="AH52" s="90"/>
      <c r="AI52" s="90"/>
      <c r="AJ52" s="90"/>
      <c r="AK52" s="90"/>
      <c r="AL52" s="90"/>
      <c r="AM52" s="90"/>
      <c r="AN52" s="92" t="s">
        <v>54</v>
      </c>
      <c r="AO52" s="90"/>
      <c r="AP52" s="90"/>
      <c r="AQ52" s="94" t="s">
        <v>55</v>
      </c>
      <c r="AR52" s="47"/>
      <c r="AS52" s="95" t="s">
        <v>56</v>
      </c>
      <c r="AT52" s="96" t="s">
        <v>57</v>
      </c>
      <c r="AU52" s="96" t="s">
        <v>58</v>
      </c>
      <c r="AV52" s="96" t="s">
        <v>59</v>
      </c>
      <c r="AW52" s="96" t="s">
        <v>60</v>
      </c>
      <c r="AX52" s="96" t="s">
        <v>61</v>
      </c>
      <c r="AY52" s="96" t="s">
        <v>62</v>
      </c>
      <c r="AZ52" s="96" t="s">
        <v>63</v>
      </c>
      <c r="BA52" s="96" t="s">
        <v>64</v>
      </c>
      <c r="BB52" s="96" t="s">
        <v>65</v>
      </c>
      <c r="BC52" s="96" t="s">
        <v>66</v>
      </c>
      <c r="BD52" s="97" t="s">
        <v>67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69</v>
      </c>
      <c r="BT54" s="112" t="s">
        <v>70</v>
      </c>
      <c r="BV54" s="112" t="s">
        <v>71</v>
      </c>
      <c r="BW54" s="112" t="s">
        <v>5</v>
      </c>
      <c r="BX54" s="112" t="s">
        <v>72</v>
      </c>
      <c r="CL54" s="112" t="s">
        <v>19</v>
      </c>
    </row>
    <row r="55" s="7" customFormat="1" ht="24.75" customHeight="1">
      <c r="A55" s="113" t="s">
        <v>73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'230224 - Jilemnice-hlavní...'!J28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74</v>
      </c>
      <c r="AR55" s="120"/>
      <c r="AS55" s="121">
        <v>0</v>
      </c>
      <c r="AT55" s="122">
        <f>ROUND(SUM(AV55:AW55),2)</f>
        <v>0</v>
      </c>
      <c r="AU55" s="123">
        <f>'230224 - Jilemnice-hlavní...'!P83</f>
        <v>0</v>
      </c>
      <c r="AV55" s="122">
        <f>'230224 - Jilemnice-hlavní...'!J31</f>
        <v>0</v>
      </c>
      <c r="AW55" s="122">
        <f>'230224 - Jilemnice-hlavní...'!J32</f>
        <v>0</v>
      </c>
      <c r="AX55" s="122">
        <f>'230224 - Jilemnice-hlavní...'!J33</f>
        <v>0</v>
      </c>
      <c r="AY55" s="122">
        <f>'230224 - Jilemnice-hlavní...'!J34</f>
        <v>0</v>
      </c>
      <c r="AZ55" s="122">
        <f>'230224 - Jilemnice-hlavní...'!F31</f>
        <v>0</v>
      </c>
      <c r="BA55" s="122">
        <f>'230224 - Jilemnice-hlavní...'!F32</f>
        <v>0</v>
      </c>
      <c r="BB55" s="122">
        <f>'230224 - Jilemnice-hlavní...'!F33</f>
        <v>0</v>
      </c>
      <c r="BC55" s="122">
        <f>'230224 - Jilemnice-hlavní...'!F34</f>
        <v>0</v>
      </c>
      <c r="BD55" s="124">
        <f>'230224 - Jilemnice-hlavní...'!F35</f>
        <v>0</v>
      </c>
      <c r="BE55" s="7"/>
      <c r="BT55" s="125" t="s">
        <v>75</v>
      </c>
      <c r="BU55" s="125" t="s">
        <v>76</v>
      </c>
      <c r="BV55" s="125" t="s">
        <v>71</v>
      </c>
      <c r="BW55" s="125" t="s">
        <v>5</v>
      </c>
      <c r="BX55" s="125" t="s">
        <v>72</v>
      </c>
      <c r="CL55" s="125" t="s">
        <v>19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HVst75ZD/6511QPW5LOE7C3dLPX2kPTuQFafLk1BSabYyROZ1HOUqxFhHzNjXvIiXSZ8opXs0jqbEiKtaTEICg==" hashValue="ZBQ0mPMoJFKGJ6vZcyVqege9LZXBsKEHqCB7NBR0dJI1JV9HEYJdNPZDdonZ12+8tDed2i5mWY1rjGjk57s7k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30224 - Jilemnice-hlavní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3"/>
      <c r="AT3" s="20" t="s">
        <v>77</v>
      </c>
    </row>
    <row r="4" s="1" customFormat="1" ht="24.96" customHeight="1">
      <c r="B4" s="23"/>
      <c r="D4" s="128" t="s">
        <v>78</v>
      </c>
      <c r="L4" s="23"/>
      <c r="M4" s="129" t="s">
        <v>10</v>
      </c>
      <c r="AT4" s="20" t="s">
        <v>4</v>
      </c>
    </row>
    <row r="5" s="1" customFormat="1" ht="6.96" customHeight="1">
      <c r="B5" s="23"/>
      <c r="L5" s="23"/>
    </row>
    <row r="6" s="2" customFormat="1" ht="12" customHeight="1">
      <c r="A6" s="41"/>
      <c r="B6" s="47"/>
      <c r="C6" s="41"/>
      <c r="D6" s="130" t="s">
        <v>16</v>
      </c>
      <c r="E6" s="41"/>
      <c r="F6" s="41"/>
      <c r="G6" s="41"/>
      <c r="H6" s="41"/>
      <c r="I6" s="41"/>
      <c r="J6" s="41"/>
      <c r="K6" s="41"/>
      <c r="L6" s="13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7" s="2" customFormat="1" ht="16.5" customHeight="1">
      <c r="A7" s="41"/>
      <c r="B7" s="47"/>
      <c r="C7" s="41"/>
      <c r="D7" s="41"/>
      <c r="E7" s="132" t="s">
        <v>17</v>
      </c>
      <c r="F7" s="41"/>
      <c r="G7" s="41"/>
      <c r="H7" s="41"/>
      <c r="I7" s="41"/>
      <c r="J7" s="41"/>
      <c r="K7" s="41"/>
      <c r="L7" s="13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</row>
    <row r="8" s="2" customFormat="1">
      <c r="A8" s="41"/>
      <c r="B8" s="47"/>
      <c r="C8" s="41"/>
      <c r="D8" s="41"/>
      <c r="E8" s="41"/>
      <c r="F8" s="41"/>
      <c r="G8" s="41"/>
      <c r="H8" s="41"/>
      <c r="I8" s="41"/>
      <c r="J8" s="41"/>
      <c r="K8" s="41"/>
      <c r="L8" s="13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2" customHeight="1">
      <c r="A9" s="41"/>
      <c r="B9" s="47"/>
      <c r="C9" s="41"/>
      <c r="D9" s="130" t="s">
        <v>18</v>
      </c>
      <c r="E9" s="41"/>
      <c r="F9" s="133" t="s">
        <v>19</v>
      </c>
      <c r="G9" s="41"/>
      <c r="H9" s="41"/>
      <c r="I9" s="130" t="s">
        <v>20</v>
      </c>
      <c r="J9" s="133" t="s">
        <v>19</v>
      </c>
      <c r="K9" s="41"/>
      <c r="L9" s="13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30" t="s">
        <v>21</v>
      </c>
      <c r="E10" s="41"/>
      <c r="F10" s="133" t="s">
        <v>22</v>
      </c>
      <c r="G10" s="41"/>
      <c r="H10" s="41"/>
      <c r="I10" s="130" t="s">
        <v>23</v>
      </c>
      <c r="J10" s="134" t="str">
        <f>'Rekapitulace stavby'!AN8</f>
        <v>23. 2. 2024</v>
      </c>
      <c r="K10" s="41"/>
      <c r="L10" s="13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0.8" customHeight="1">
      <c r="A11" s="41"/>
      <c r="B11" s="47"/>
      <c r="C11" s="41"/>
      <c r="D11" s="41"/>
      <c r="E11" s="41"/>
      <c r="F11" s="41"/>
      <c r="G11" s="41"/>
      <c r="H11" s="41"/>
      <c r="I11" s="41"/>
      <c r="J11" s="41"/>
      <c r="K11" s="41"/>
      <c r="L11" s="13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0" t="s">
        <v>25</v>
      </c>
      <c r="E12" s="41"/>
      <c r="F12" s="41"/>
      <c r="G12" s="41"/>
      <c r="H12" s="41"/>
      <c r="I12" s="130" t="s">
        <v>26</v>
      </c>
      <c r="J12" s="133" t="str">
        <f>IF('Rekapitulace stavby'!AN10="","",'Rekapitulace stavby'!AN10)</f>
        <v/>
      </c>
      <c r="K12" s="41"/>
      <c r="L12" s="13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8" customHeight="1">
      <c r="A13" s="41"/>
      <c r="B13" s="47"/>
      <c r="C13" s="41"/>
      <c r="D13" s="41"/>
      <c r="E13" s="133" t="str">
        <f>IF('Rekapitulace stavby'!E11="","",'Rekapitulace stavby'!E11)</f>
        <v xml:space="preserve"> </v>
      </c>
      <c r="F13" s="41"/>
      <c r="G13" s="41"/>
      <c r="H13" s="41"/>
      <c r="I13" s="130" t="s">
        <v>28</v>
      </c>
      <c r="J13" s="133" t="str">
        <f>IF('Rekapitulace stavby'!AN11="","",'Rekapitulace stavby'!AN11)</f>
        <v/>
      </c>
      <c r="K13" s="41"/>
      <c r="L13" s="13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6.96" customHeigh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3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30" t="s">
        <v>29</v>
      </c>
      <c r="E15" s="41"/>
      <c r="F15" s="41"/>
      <c r="G15" s="41"/>
      <c r="H15" s="41"/>
      <c r="I15" s="130" t="s">
        <v>26</v>
      </c>
      <c r="J15" s="36" t="str">
        <f>'Rekapitulace stavby'!AN13</f>
        <v>Vyplň údaj</v>
      </c>
      <c r="K15" s="41"/>
      <c r="L15" s="13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8" customHeight="1">
      <c r="A16" s="41"/>
      <c r="B16" s="47"/>
      <c r="C16" s="41"/>
      <c r="D16" s="41"/>
      <c r="E16" s="36" t="str">
        <f>'Rekapitulace stavby'!E14</f>
        <v>Vyplň údaj</v>
      </c>
      <c r="F16" s="133"/>
      <c r="G16" s="133"/>
      <c r="H16" s="133"/>
      <c r="I16" s="130" t="s">
        <v>28</v>
      </c>
      <c r="J16" s="36" t="str">
        <f>'Rekapitulace stavby'!AN14</f>
        <v>Vyplň údaj</v>
      </c>
      <c r="K16" s="41"/>
      <c r="L16" s="13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6.96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3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30" t="s">
        <v>31</v>
      </c>
      <c r="E18" s="41"/>
      <c r="F18" s="41"/>
      <c r="G18" s="41"/>
      <c r="H18" s="41"/>
      <c r="I18" s="130" t="s">
        <v>26</v>
      </c>
      <c r="J18" s="133" t="str">
        <f>IF('Rekapitulace stavby'!AN16="","",'Rekapitulace stavby'!AN16)</f>
        <v/>
      </c>
      <c r="K18" s="41"/>
      <c r="L18" s="13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3" t="str">
        <f>IF('Rekapitulace stavby'!E17="","",'Rekapitulace stavby'!E17)</f>
        <v xml:space="preserve"> </v>
      </c>
      <c r="F19" s="41"/>
      <c r="G19" s="41"/>
      <c r="H19" s="41"/>
      <c r="I19" s="130" t="s">
        <v>28</v>
      </c>
      <c r="J19" s="133" t="str">
        <f>IF('Rekapitulace stavby'!AN17="","",'Rekapitulace stavby'!AN17)</f>
        <v/>
      </c>
      <c r="K19" s="41"/>
      <c r="L19" s="13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3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30" t="s">
        <v>33</v>
      </c>
      <c r="E21" s="41"/>
      <c r="F21" s="41"/>
      <c r="G21" s="41"/>
      <c r="H21" s="41"/>
      <c r="I21" s="130" t="s">
        <v>26</v>
      </c>
      <c r="J21" s="133" t="str">
        <f>IF('Rekapitulace stavby'!AN19="","",'Rekapitulace stavby'!AN19)</f>
        <v/>
      </c>
      <c r="K21" s="41"/>
      <c r="L21" s="13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133" t="str">
        <f>IF('Rekapitulace stavby'!E20="","",'Rekapitulace stavby'!E20)</f>
        <v xml:space="preserve"> </v>
      </c>
      <c r="F22" s="41"/>
      <c r="G22" s="41"/>
      <c r="H22" s="41"/>
      <c r="I22" s="130" t="s">
        <v>28</v>
      </c>
      <c r="J22" s="133" t="str">
        <f>IF('Rekapitulace stavby'!AN20="","",'Rekapitulace stavby'!AN20)</f>
        <v/>
      </c>
      <c r="K22" s="41"/>
      <c r="L22" s="13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3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30" t="s">
        <v>34</v>
      </c>
      <c r="E24" s="41"/>
      <c r="F24" s="41"/>
      <c r="G24" s="41"/>
      <c r="H24" s="41"/>
      <c r="I24" s="41"/>
      <c r="J24" s="41"/>
      <c r="K24" s="41"/>
      <c r="L24" s="13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8" customFormat="1" ht="47.25" customHeight="1">
      <c r="A25" s="135"/>
      <c r="B25" s="136"/>
      <c r="C25" s="135"/>
      <c r="D25" s="135"/>
      <c r="E25" s="137" t="s">
        <v>35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3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139"/>
      <c r="E27" s="139"/>
      <c r="F27" s="139"/>
      <c r="G27" s="139"/>
      <c r="H27" s="139"/>
      <c r="I27" s="139"/>
      <c r="J27" s="139"/>
      <c r="K27" s="139"/>
      <c r="L27" s="13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25.44" customHeight="1">
      <c r="A28" s="41"/>
      <c r="B28" s="47"/>
      <c r="C28" s="41"/>
      <c r="D28" s="140" t="s">
        <v>36</v>
      </c>
      <c r="E28" s="41"/>
      <c r="F28" s="41"/>
      <c r="G28" s="41"/>
      <c r="H28" s="41"/>
      <c r="I28" s="41"/>
      <c r="J28" s="141">
        <f>ROUND(J83, 2)</f>
        <v>0</v>
      </c>
      <c r="K28" s="41"/>
      <c r="L28" s="13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39"/>
      <c r="E29" s="139"/>
      <c r="F29" s="139"/>
      <c r="G29" s="139"/>
      <c r="H29" s="139"/>
      <c r="I29" s="139"/>
      <c r="J29" s="139"/>
      <c r="K29" s="139"/>
      <c r="L29" s="13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7"/>
      <c r="C30" s="41"/>
      <c r="D30" s="41"/>
      <c r="E30" s="41"/>
      <c r="F30" s="142" t="s">
        <v>38</v>
      </c>
      <c r="G30" s="41"/>
      <c r="H30" s="41"/>
      <c r="I30" s="142" t="s">
        <v>37</v>
      </c>
      <c r="J30" s="142" t="s">
        <v>39</v>
      </c>
      <c r="K30" s="41"/>
      <c r="L30" s="13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7"/>
      <c r="C31" s="41"/>
      <c r="D31" s="143" t="s">
        <v>40</v>
      </c>
      <c r="E31" s="130" t="s">
        <v>41</v>
      </c>
      <c r="F31" s="144">
        <f>ROUND((SUM(BE83:BE647)),  2)</f>
        <v>0</v>
      </c>
      <c r="G31" s="41"/>
      <c r="H31" s="41"/>
      <c r="I31" s="145">
        <v>0.20999999999999999</v>
      </c>
      <c r="J31" s="144">
        <f>ROUND(((SUM(BE83:BE647))*I31),  2)</f>
        <v>0</v>
      </c>
      <c r="K31" s="41"/>
      <c r="L31" s="13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130" t="s">
        <v>42</v>
      </c>
      <c r="F32" s="144">
        <f>ROUND((SUM(BF83:BF647)),  2)</f>
        <v>0</v>
      </c>
      <c r="G32" s="41"/>
      <c r="H32" s="41"/>
      <c r="I32" s="145">
        <v>0.12</v>
      </c>
      <c r="J32" s="144">
        <f>ROUND(((SUM(BF83:BF647))*I32),  2)</f>
        <v>0</v>
      </c>
      <c r="K32" s="41"/>
      <c r="L32" s="13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41"/>
      <c r="E33" s="130" t="s">
        <v>43</v>
      </c>
      <c r="F33" s="144">
        <f>ROUND((SUM(BG83:BG647)),  2)</f>
        <v>0</v>
      </c>
      <c r="G33" s="41"/>
      <c r="H33" s="41"/>
      <c r="I33" s="145">
        <v>0.20999999999999999</v>
      </c>
      <c r="J33" s="144">
        <f>0</f>
        <v>0</v>
      </c>
      <c r="K33" s="41"/>
      <c r="L33" s="13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0" t="s">
        <v>44</v>
      </c>
      <c r="F34" s="144">
        <f>ROUND((SUM(BH83:BH647)),  2)</f>
        <v>0</v>
      </c>
      <c r="G34" s="41"/>
      <c r="H34" s="41"/>
      <c r="I34" s="145">
        <v>0.12</v>
      </c>
      <c r="J34" s="144">
        <f>0</f>
        <v>0</v>
      </c>
      <c r="K34" s="41"/>
      <c r="L34" s="13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0" t="s">
        <v>45</v>
      </c>
      <c r="F35" s="144">
        <f>ROUND((SUM(BI83:BI647)),  2)</f>
        <v>0</v>
      </c>
      <c r="G35" s="41"/>
      <c r="H35" s="41"/>
      <c r="I35" s="145">
        <v>0</v>
      </c>
      <c r="J35" s="144">
        <f>0</f>
        <v>0</v>
      </c>
      <c r="K35" s="41"/>
      <c r="L35" s="13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6.96" customHeight="1">
      <c r="A36" s="41"/>
      <c r="B36" s="47"/>
      <c r="C36" s="41"/>
      <c r="D36" s="41"/>
      <c r="E36" s="41"/>
      <c r="F36" s="41"/>
      <c r="G36" s="41"/>
      <c r="H36" s="41"/>
      <c r="I36" s="41"/>
      <c r="J36" s="41"/>
      <c r="K36" s="41"/>
      <c r="L36" s="13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25.44" customHeight="1">
      <c r="A37" s="41"/>
      <c r="B37" s="47"/>
      <c r="C37" s="146"/>
      <c r="D37" s="147" t="s">
        <v>46</v>
      </c>
      <c r="E37" s="148"/>
      <c r="F37" s="148"/>
      <c r="G37" s="149" t="s">
        <v>47</v>
      </c>
      <c r="H37" s="150" t="s">
        <v>48</v>
      </c>
      <c r="I37" s="148"/>
      <c r="J37" s="151">
        <f>SUM(J28:J35)</f>
        <v>0</v>
      </c>
      <c r="K37" s="152"/>
      <c r="L37" s="13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42" s="2" customFormat="1" ht="6.96" customHeight="1">
      <c r="A42" s="41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4.96" customHeight="1">
      <c r="A43" s="41"/>
      <c r="B43" s="42"/>
      <c r="C43" s="26" t="s">
        <v>79</v>
      </c>
      <c r="D43" s="43"/>
      <c r="E43" s="43"/>
      <c r="F43" s="43"/>
      <c r="G43" s="43"/>
      <c r="H43" s="43"/>
      <c r="I43" s="43"/>
      <c r="J43" s="43"/>
      <c r="K43" s="43"/>
      <c r="L43" s="13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3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12" customHeight="1">
      <c r="A45" s="41"/>
      <c r="B45" s="42"/>
      <c r="C45" s="35" t="s">
        <v>16</v>
      </c>
      <c r="D45" s="43"/>
      <c r="E45" s="43"/>
      <c r="F45" s="43"/>
      <c r="G45" s="43"/>
      <c r="H45" s="43"/>
      <c r="I45" s="43"/>
      <c r="J45" s="43"/>
      <c r="K45" s="43"/>
      <c r="L45" s="13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16.5" customHeight="1">
      <c r="A46" s="41"/>
      <c r="B46" s="42"/>
      <c r="C46" s="43"/>
      <c r="D46" s="43"/>
      <c r="E46" s="72" t="str">
        <f>E7</f>
        <v>Jilemnice-hlavní pavilon-2.NP-krytina podlahy a výmalba</v>
      </c>
      <c r="F46" s="43"/>
      <c r="G46" s="43"/>
      <c r="H46" s="43"/>
      <c r="I46" s="43"/>
      <c r="J46" s="43"/>
      <c r="K46" s="43"/>
      <c r="L46" s="13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6.96" customHeight="1">
      <c r="A47" s="41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13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2" customHeight="1">
      <c r="A48" s="41"/>
      <c r="B48" s="42"/>
      <c r="C48" s="35" t="s">
        <v>21</v>
      </c>
      <c r="D48" s="43"/>
      <c r="E48" s="43"/>
      <c r="F48" s="30" t="str">
        <f>F10</f>
        <v>Metyšova 464, 514 01 Jilemnice</v>
      </c>
      <c r="G48" s="43"/>
      <c r="H48" s="43"/>
      <c r="I48" s="35" t="s">
        <v>23</v>
      </c>
      <c r="J48" s="75" t="str">
        <f>IF(J10="","",J10)</f>
        <v>23. 2. 2024</v>
      </c>
      <c r="K48" s="43"/>
      <c r="L48" s="13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6.96" customHeight="1">
      <c r="A49" s="41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13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5.15" customHeight="1">
      <c r="A50" s="41"/>
      <c r="B50" s="42"/>
      <c r="C50" s="35" t="s">
        <v>25</v>
      </c>
      <c r="D50" s="43"/>
      <c r="E50" s="43"/>
      <c r="F50" s="30" t="str">
        <f>E13</f>
        <v xml:space="preserve"> </v>
      </c>
      <c r="G50" s="43"/>
      <c r="H50" s="43"/>
      <c r="I50" s="35" t="s">
        <v>31</v>
      </c>
      <c r="J50" s="39" t="str">
        <f>E19</f>
        <v xml:space="preserve"> </v>
      </c>
      <c r="K50" s="43"/>
      <c r="L50" s="13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5.15" customHeight="1">
      <c r="A51" s="41"/>
      <c r="B51" s="42"/>
      <c r="C51" s="35" t="s">
        <v>29</v>
      </c>
      <c r="D51" s="43"/>
      <c r="E51" s="43"/>
      <c r="F51" s="30" t="str">
        <f>IF(E16="","",E16)</f>
        <v>Vyplň údaj</v>
      </c>
      <c r="G51" s="43"/>
      <c r="H51" s="43"/>
      <c r="I51" s="35" t="s">
        <v>33</v>
      </c>
      <c r="J51" s="39" t="str">
        <f>E22</f>
        <v xml:space="preserve"> </v>
      </c>
      <c r="K51" s="43"/>
      <c r="L51" s="13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0.32" customHeight="1">
      <c r="A52" s="41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13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29.28" customHeight="1">
      <c r="A53" s="41"/>
      <c r="B53" s="42"/>
      <c r="C53" s="157" t="s">
        <v>80</v>
      </c>
      <c r="D53" s="158"/>
      <c r="E53" s="158"/>
      <c r="F53" s="158"/>
      <c r="G53" s="158"/>
      <c r="H53" s="158"/>
      <c r="I53" s="158"/>
      <c r="J53" s="159" t="s">
        <v>81</v>
      </c>
      <c r="K53" s="158"/>
      <c r="L53" s="13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0.32" customHeight="1">
      <c r="A54" s="41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13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2.8" customHeight="1">
      <c r="A55" s="41"/>
      <c r="B55" s="42"/>
      <c r="C55" s="160" t="s">
        <v>68</v>
      </c>
      <c r="D55" s="43"/>
      <c r="E55" s="43"/>
      <c r="F55" s="43"/>
      <c r="G55" s="43"/>
      <c r="H55" s="43"/>
      <c r="I55" s="43"/>
      <c r="J55" s="105">
        <f>J83</f>
        <v>0</v>
      </c>
      <c r="K55" s="43"/>
      <c r="L55" s="13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U55" s="20" t="s">
        <v>82</v>
      </c>
    </row>
    <row r="56" s="9" customFormat="1" ht="24.96" customHeight="1">
      <c r="A56" s="9"/>
      <c r="B56" s="161"/>
      <c r="C56" s="162"/>
      <c r="D56" s="163" t="s">
        <v>83</v>
      </c>
      <c r="E56" s="164"/>
      <c r="F56" s="164"/>
      <c r="G56" s="164"/>
      <c r="H56" s="164"/>
      <c r="I56" s="164"/>
      <c r="J56" s="165">
        <f>J84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84</v>
      </c>
      <c r="E57" s="170"/>
      <c r="F57" s="170"/>
      <c r="G57" s="170"/>
      <c r="H57" s="170"/>
      <c r="I57" s="170"/>
      <c r="J57" s="171">
        <f>J85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9" customFormat="1" ht="24.96" customHeight="1">
      <c r="A58" s="9"/>
      <c r="B58" s="161"/>
      <c r="C58" s="162"/>
      <c r="D58" s="163" t="s">
        <v>85</v>
      </c>
      <c r="E58" s="164"/>
      <c r="F58" s="164"/>
      <c r="G58" s="164"/>
      <c r="H58" s="164"/>
      <c r="I58" s="164"/>
      <c r="J58" s="165">
        <f>J104</f>
        <v>0</v>
      </c>
      <c r="K58" s="162"/>
      <c r="L58" s="166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10" customFormat="1" ht="19.92" customHeight="1">
      <c r="A59" s="10"/>
      <c r="B59" s="167"/>
      <c r="C59" s="168"/>
      <c r="D59" s="169" t="s">
        <v>86</v>
      </c>
      <c r="E59" s="170"/>
      <c r="F59" s="170"/>
      <c r="G59" s="170"/>
      <c r="H59" s="170"/>
      <c r="I59" s="170"/>
      <c r="J59" s="171">
        <f>J105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7"/>
      <c r="C60" s="168"/>
      <c r="D60" s="169" t="s">
        <v>87</v>
      </c>
      <c r="E60" s="170"/>
      <c r="F60" s="170"/>
      <c r="G60" s="170"/>
      <c r="H60" s="170"/>
      <c r="I60" s="170"/>
      <c r="J60" s="171">
        <f>J210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7"/>
      <c r="C61" s="168"/>
      <c r="D61" s="169" t="s">
        <v>88</v>
      </c>
      <c r="E61" s="170"/>
      <c r="F61" s="170"/>
      <c r="G61" s="170"/>
      <c r="H61" s="170"/>
      <c r="I61" s="170"/>
      <c r="J61" s="171">
        <f>J280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1"/>
      <c r="C62" s="162"/>
      <c r="D62" s="163" t="s">
        <v>89</v>
      </c>
      <c r="E62" s="164"/>
      <c r="F62" s="164"/>
      <c r="G62" s="164"/>
      <c r="H62" s="164"/>
      <c r="I62" s="164"/>
      <c r="J62" s="165">
        <f>J635</f>
        <v>0</v>
      </c>
      <c r="K62" s="162"/>
      <c r="L62" s="16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1"/>
      <c r="C63" s="162"/>
      <c r="D63" s="163" t="s">
        <v>90</v>
      </c>
      <c r="E63" s="164"/>
      <c r="F63" s="164"/>
      <c r="G63" s="164"/>
      <c r="H63" s="164"/>
      <c r="I63" s="164"/>
      <c r="J63" s="165">
        <f>J639</f>
        <v>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7"/>
      <c r="C64" s="168"/>
      <c r="D64" s="169" t="s">
        <v>91</v>
      </c>
      <c r="E64" s="170"/>
      <c r="F64" s="170"/>
      <c r="G64" s="170"/>
      <c r="H64" s="170"/>
      <c r="I64" s="170"/>
      <c r="J64" s="171">
        <f>J640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92</v>
      </c>
      <c r="E65" s="170"/>
      <c r="F65" s="170"/>
      <c r="G65" s="170"/>
      <c r="H65" s="170"/>
      <c r="I65" s="170"/>
      <c r="J65" s="171">
        <f>J644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93</v>
      </c>
      <c r="D72" s="43"/>
      <c r="E72" s="43"/>
      <c r="F72" s="43"/>
      <c r="G72" s="43"/>
      <c r="H72" s="43"/>
      <c r="I72" s="43"/>
      <c r="J72" s="43"/>
      <c r="K72" s="43"/>
      <c r="L72" s="13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E7</f>
        <v>Jilemnice-hlavní pavilon-2.NP-krytina podlahy a výmalba</v>
      </c>
      <c r="F75" s="43"/>
      <c r="G75" s="43"/>
      <c r="H75" s="43"/>
      <c r="I75" s="43"/>
      <c r="J75" s="43"/>
      <c r="K75" s="43"/>
      <c r="L75" s="13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F10</f>
        <v>Metyšova 464, 514 01 Jilemnice</v>
      </c>
      <c r="G77" s="43"/>
      <c r="H77" s="43"/>
      <c r="I77" s="35" t="s">
        <v>23</v>
      </c>
      <c r="J77" s="75" t="str">
        <f>IF(J10="","",J10)</f>
        <v>23. 2. 2024</v>
      </c>
      <c r="K77" s="43"/>
      <c r="L77" s="13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25</v>
      </c>
      <c r="D79" s="43"/>
      <c r="E79" s="43"/>
      <c r="F79" s="30" t="str">
        <f>E13</f>
        <v xml:space="preserve"> </v>
      </c>
      <c r="G79" s="43"/>
      <c r="H79" s="43"/>
      <c r="I79" s="35" t="s">
        <v>31</v>
      </c>
      <c r="J79" s="39" t="str">
        <f>E19</f>
        <v xml:space="preserve"> </v>
      </c>
      <c r="K79" s="43"/>
      <c r="L79" s="13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29</v>
      </c>
      <c r="D80" s="43"/>
      <c r="E80" s="43"/>
      <c r="F80" s="30" t="str">
        <f>IF(E16="","",E16)</f>
        <v>Vyplň údaj</v>
      </c>
      <c r="G80" s="43"/>
      <c r="H80" s="43"/>
      <c r="I80" s="35" t="s">
        <v>33</v>
      </c>
      <c r="J80" s="39" t="str">
        <f>E22</f>
        <v xml:space="preserve"> </v>
      </c>
      <c r="K80" s="43"/>
      <c r="L80" s="13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73"/>
      <c r="B82" s="174"/>
      <c r="C82" s="175" t="s">
        <v>94</v>
      </c>
      <c r="D82" s="176" t="s">
        <v>55</v>
      </c>
      <c r="E82" s="176" t="s">
        <v>51</v>
      </c>
      <c r="F82" s="176" t="s">
        <v>52</v>
      </c>
      <c r="G82" s="176" t="s">
        <v>95</v>
      </c>
      <c r="H82" s="176" t="s">
        <v>96</v>
      </c>
      <c r="I82" s="176" t="s">
        <v>97</v>
      </c>
      <c r="J82" s="177" t="s">
        <v>81</v>
      </c>
      <c r="K82" s="178" t="s">
        <v>98</v>
      </c>
      <c r="L82" s="179"/>
      <c r="M82" s="95" t="s">
        <v>19</v>
      </c>
      <c r="N82" s="96" t="s">
        <v>40</v>
      </c>
      <c r="O82" s="96" t="s">
        <v>99</v>
      </c>
      <c r="P82" s="96" t="s">
        <v>100</v>
      </c>
      <c r="Q82" s="96" t="s">
        <v>101</v>
      </c>
      <c r="R82" s="96" t="s">
        <v>102</v>
      </c>
      <c r="S82" s="96" t="s">
        <v>103</v>
      </c>
      <c r="T82" s="97" t="s">
        <v>104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1"/>
      <c r="B83" s="42"/>
      <c r="C83" s="102" t="s">
        <v>105</v>
      </c>
      <c r="D83" s="43"/>
      <c r="E83" s="43"/>
      <c r="F83" s="43"/>
      <c r="G83" s="43"/>
      <c r="H83" s="43"/>
      <c r="I83" s="43"/>
      <c r="J83" s="180">
        <f>BK83</f>
        <v>0</v>
      </c>
      <c r="K83" s="43"/>
      <c r="L83" s="47"/>
      <c r="M83" s="98"/>
      <c r="N83" s="181"/>
      <c r="O83" s="99"/>
      <c r="P83" s="182">
        <f>P84+P104+P635+P639</f>
        <v>0</v>
      </c>
      <c r="Q83" s="99"/>
      <c r="R83" s="182">
        <f>R84+R104+R635+R639</f>
        <v>8.4251683199999992</v>
      </c>
      <c r="S83" s="99"/>
      <c r="T83" s="183">
        <f>T84+T104+T635+T639</f>
        <v>2.2899643100000002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69</v>
      </c>
      <c r="AU83" s="20" t="s">
        <v>82</v>
      </c>
      <c r="BK83" s="184">
        <f>BK84+BK104+BK635+BK639</f>
        <v>0</v>
      </c>
    </row>
    <row r="84" s="12" customFormat="1" ht="25.92" customHeight="1">
      <c r="A84" s="12"/>
      <c r="B84" s="185"/>
      <c r="C84" s="186"/>
      <c r="D84" s="187" t="s">
        <v>69</v>
      </c>
      <c r="E84" s="188" t="s">
        <v>106</v>
      </c>
      <c r="F84" s="188" t="s">
        <v>107</v>
      </c>
      <c r="G84" s="186"/>
      <c r="H84" s="186"/>
      <c r="I84" s="189"/>
      <c r="J84" s="190">
        <f>BK84</f>
        <v>0</v>
      </c>
      <c r="K84" s="186"/>
      <c r="L84" s="191"/>
      <c r="M84" s="192"/>
      <c r="N84" s="193"/>
      <c r="O84" s="193"/>
      <c r="P84" s="194">
        <f>P85</f>
        <v>0</v>
      </c>
      <c r="Q84" s="193"/>
      <c r="R84" s="194">
        <f>R85</f>
        <v>0</v>
      </c>
      <c r="S84" s="193"/>
      <c r="T84" s="195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6" t="s">
        <v>75</v>
      </c>
      <c r="AT84" s="197" t="s">
        <v>69</v>
      </c>
      <c r="AU84" s="197" t="s">
        <v>70</v>
      </c>
      <c r="AY84" s="196" t="s">
        <v>108</v>
      </c>
      <c r="BK84" s="198">
        <f>BK85</f>
        <v>0</v>
      </c>
    </row>
    <row r="85" s="12" customFormat="1" ht="22.8" customHeight="1">
      <c r="A85" s="12"/>
      <c r="B85" s="185"/>
      <c r="C85" s="186"/>
      <c r="D85" s="187" t="s">
        <v>69</v>
      </c>
      <c r="E85" s="199" t="s">
        <v>109</v>
      </c>
      <c r="F85" s="199" t="s">
        <v>110</v>
      </c>
      <c r="G85" s="186"/>
      <c r="H85" s="186"/>
      <c r="I85" s="189"/>
      <c r="J85" s="200">
        <f>BK85</f>
        <v>0</v>
      </c>
      <c r="K85" s="186"/>
      <c r="L85" s="191"/>
      <c r="M85" s="192"/>
      <c r="N85" s="193"/>
      <c r="O85" s="193"/>
      <c r="P85" s="194">
        <f>SUM(P86:P103)</f>
        <v>0</v>
      </c>
      <c r="Q85" s="193"/>
      <c r="R85" s="194">
        <f>SUM(R86:R103)</f>
        <v>0</v>
      </c>
      <c r="S85" s="193"/>
      <c r="T85" s="195">
        <f>SUM(T86:T103)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6" t="s">
        <v>75</v>
      </c>
      <c r="AT85" s="197" t="s">
        <v>69</v>
      </c>
      <c r="AU85" s="197" t="s">
        <v>75</v>
      </c>
      <c r="AY85" s="196" t="s">
        <v>108</v>
      </c>
      <c r="BK85" s="198">
        <f>SUM(BK86:BK103)</f>
        <v>0</v>
      </c>
    </row>
    <row r="86" s="2" customFormat="1" ht="16.5" customHeight="1">
      <c r="A86" s="41"/>
      <c r="B86" s="42"/>
      <c r="C86" s="201" t="s">
        <v>75</v>
      </c>
      <c r="D86" s="201" t="s">
        <v>111</v>
      </c>
      <c r="E86" s="202" t="s">
        <v>112</v>
      </c>
      <c r="F86" s="203" t="s">
        <v>113</v>
      </c>
      <c r="G86" s="204" t="s">
        <v>114</v>
      </c>
      <c r="H86" s="205">
        <v>2.29</v>
      </c>
      <c r="I86" s="206"/>
      <c r="J86" s="207">
        <f>ROUND(I86*H86,2)</f>
        <v>0</v>
      </c>
      <c r="K86" s="208"/>
      <c r="L86" s="47"/>
      <c r="M86" s="209" t="s">
        <v>19</v>
      </c>
      <c r="N86" s="210" t="s">
        <v>41</v>
      </c>
      <c r="O86" s="87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3" t="s">
        <v>115</v>
      </c>
      <c r="AT86" s="213" t="s">
        <v>111</v>
      </c>
      <c r="AU86" s="213" t="s">
        <v>77</v>
      </c>
      <c r="AY86" s="20" t="s">
        <v>108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20" t="s">
        <v>75</v>
      </c>
      <c r="BK86" s="214">
        <f>ROUND(I86*H86,2)</f>
        <v>0</v>
      </c>
      <c r="BL86" s="20" t="s">
        <v>115</v>
      </c>
      <c r="BM86" s="213" t="s">
        <v>116</v>
      </c>
    </row>
    <row r="87" s="2" customFormat="1">
      <c r="A87" s="41"/>
      <c r="B87" s="42"/>
      <c r="C87" s="43"/>
      <c r="D87" s="215" t="s">
        <v>117</v>
      </c>
      <c r="E87" s="43"/>
      <c r="F87" s="216" t="s">
        <v>118</v>
      </c>
      <c r="G87" s="43"/>
      <c r="H87" s="43"/>
      <c r="I87" s="217"/>
      <c r="J87" s="43"/>
      <c r="K87" s="43"/>
      <c r="L87" s="47"/>
      <c r="M87" s="218"/>
      <c r="N87" s="219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117</v>
      </c>
      <c r="AU87" s="20" t="s">
        <v>77</v>
      </c>
    </row>
    <row r="88" s="2" customFormat="1">
      <c r="A88" s="41"/>
      <c r="B88" s="42"/>
      <c r="C88" s="43"/>
      <c r="D88" s="220" t="s">
        <v>119</v>
      </c>
      <c r="E88" s="43"/>
      <c r="F88" s="221" t="s">
        <v>120</v>
      </c>
      <c r="G88" s="43"/>
      <c r="H88" s="43"/>
      <c r="I88" s="217"/>
      <c r="J88" s="43"/>
      <c r="K88" s="43"/>
      <c r="L88" s="47"/>
      <c r="M88" s="218"/>
      <c r="N88" s="219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119</v>
      </c>
      <c r="AU88" s="20" t="s">
        <v>77</v>
      </c>
    </row>
    <row r="89" s="2" customFormat="1" ht="21.75" customHeight="1">
      <c r="A89" s="41"/>
      <c r="B89" s="42"/>
      <c r="C89" s="201" t="s">
        <v>77</v>
      </c>
      <c r="D89" s="201" t="s">
        <v>111</v>
      </c>
      <c r="E89" s="202" t="s">
        <v>121</v>
      </c>
      <c r="F89" s="203" t="s">
        <v>122</v>
      </c>
      <c r="G89" s="204" t="s">
        <v>114</v>
      </c>
      <c r="H89" s="205">
        <v>11.449999999999999</v>
      </c>
      <c r="I89" s="206"/>
      <c r="J89" s="207">
        <f>ROUND(I89*H89,2)</f>
        <v>0</v>
      </c>
      <c r="K89" s="208"/>
      <c r="L89" s="47"/>
      <c r="M89" s="209" t="s">
        <v>19</v>
      </c>
      <c r="N89" s="210" t="s">
        <v>41</v>
      </c>
      <c r="O89" s="87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3" t="s">
        <v>115</v>
      </c>
      <c r="AT89" s="213" t="s">
        <v>111</v>
      </c>
      <c r="AU89" s="213" t="s">
        <v>77</v>
      </c>
      <c r="AY89" s="20" t="s">
        <v>108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0" t="s">
        <v>75</v>
      </c>
      <c r="BK89" s="214">
        <f>ROUND(I89*H89,2)</f>
        <v>0</v>
      </c>
      <c r="BL89" s="20" t="s">
        <v>115</v>
      </c>
      <c r="BM89" s="213" t="s">
        <v>123</v>
      </c>
    </row>
    <row r="90" s="2" customFormat="1">
      <c r="A90" s="41"/>
      <c r="B90" s="42"/>
      <c r="C90" s="43"/>
      <c r="D90" s="215" t="s">
        <v>117</v>
      </c>
      <c r="E90" s="43"/>
      <c r="F90" s="216" t="s">
        <v>124</v>
      </c>
      <c r="G90" s="43"/>
      <c r="H90" s="43"/>
      <c r="I90" s="217"/>
      <c r="J90" s="43"/>
      <c r="K90" s="43"/>
      <c r="L90" s="47"/>
      <c r="M90" s="218"/>
      <c r="N90" s="219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117</v>
      </c>
      <c r="AU90" s="20" t="s">
        <v>77</v>
      </c>
    </row>
    <row r="91" s="2" customFormat="1">
      <c r="A91" s="41"/>
      <c r="B91" s="42"/>
      <c r="C91" s="43"/>
      <c r="D91" s="220" t="s">
        <v>119</v>
      </c>
      <c r="E91" s="43"/>
      <c r="F91" s="221" t="s">
        <v>125</v>
      </c>
      <c r="G91" s="43"/>
      <c r="H91" s="43"/>
      <c r="I91" s="217"/>
      <c r="J91" s="43"/>
      <c r="K91" s="43"/>
      <c r="L91" s="47"/>
      <c r="M91" s="218"/>
      <c r="N91" s="219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119</v>
      </c>
      <c r="AU91" s="20" t="s">
        <v>77</v>
      </c>
    </row>
    <row r="92" s="13" customFormat="1">
      <c r="A92" s="13"/>
      <c r="B92" s="222"/>
      <c r="C92" s="223"/>
      <c r="D92" s="215" t="s">
        <v>126</v>
      </c>
      <c r="E92" s="223"/>
      <c r="F92" s="224" t="s">
        <v>127</v>
      </c>
      <c r="G92" s="223"/>
      <c r="H92" s="225">
        <v>11.449999999999999</v>
      </c>
      <c r="I92" s="226"/>
      <c r="J92" s="223"/>
      <c r="K92" s="223"/>
      <c r="L92" s="227"/>
      <c r="M92" s="228"/>
      <c r="N92" s="229"/>
      <c r="O92" s="229"/>
      <c r="P92" s="229"/>
      <c r="Q92" s="229"/>
      <c r="R92" s="229"/>
      <c r="S92" s="229"/>
      <c r="T92" s="23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1" t="s">
        <v>126</v>
      </c>
      <c r="AU92" s="231" t="s">
        <v>77</v>
      </c>
      <c r="AV92" s="13" t="s">
        <v>77</v>
      </c>
      <c r="AW92" s="13" t="s">
        <v>4</v>
      </c>
      <c r="AX92" s="13" t="s">
        <v>75</v>
      </c>
      <c r="AY92" s="231" t="s">
        <v>108</v>
      </c>
    </row>
    <row r="93" s="2" customFormat="1" ht="16.5" customHeight="1">
      <c r="A93" s="41"/>
      <c r="B93" s="42"/>
      <c r="C93" s="201" t="s">
        <v>128</v>
      </c>
      <c r="D93" s="201" t="s">
        <v>111</v>
      </c>
      <c r="E93" s="202" t="s">
        <v>129</v>
      </c>
      <c r="F93" s="203" t="s">
        <v>130</v>
      </c>
      <c r="G93" s="204" t="s">
        <v>114</v>
      </c>
      <c r="H93" s="205">
        <v>2.29</v>
      </c>
      <c r="I93" s="206"/>
      <c r="J93" s="207">
        <f>ROUND(I93*H93,2)</f>
        <v>0</v>
      </c>
      <c r="K93" s="208"/>
      <c r="L93" s="47"/>
      <c r="M93" s="209" t="s">
        <v>19</v>
      </c>
      <c r="N93" s="210" t="s">
        <v>41</v>
      </c>
      <c r="O93" s="87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3" t="s">
        <v>115</v>
      </c>
      <c r="AT93" s="213" t="s">
        <v>111</v>
      </c>
      <c r="AU93" s="213" t="s">
        <v>77</v>
      </c>
      <c r="AY93" s="20" t="s">
        <v>108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20" t="s">
        <v>75</v>
      </c>
      <c r="BK93" s="214">
        <f>ROUND(I93*H93,2)</f>
        <v>0</v>
      </c>
      <c r="BL93" s="20" t="s">
        <v>115</v>
      </c>
      <c r="BM93" s="213" t="s">
        <v>131</v>
      </c>
    </row>
    <row r="94" s="2" customFormat="1">
      <c r="A94" s="41"/>
      <c r="B94" s="42"/>
      <c r="C94" s="43"/>
      <c r="D94" s="215" t="s">
        <v>117</v>
      </c>
      <c r="E94" s="43"/>
      <c r="F94" s="216" t="s">
        <v>132</v>
      </c>
      <c r="G94" s="43"/>
      <c r="H94" s="43"/>
      <c r="I94" s="217"/>
      <c r="J94" s="43"/>
      <c r="K94" s="43"/>
      <c r="L94" s="47"/>
      <c r="M94" s="218"/>
      <c r="N94" s="219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117</v>
      </c>
      <c r="AU94" s="20" t="s">
        <v>77</v>
      </c>
    </row>
    <row r="95" s="2" customFormat="1">
      <c r="A95" s="41"/>
      <c r="B95" s="42"/>
      <c r="C95" s="43"/>
      <c r="D95" s="220" t="s">
        <v>119</v>
      </c>
      <c r="E95" s="43"/>
      <c r="F95" s="221" t="s">
        <v>133</v>
      </c>
      <c r="G95" s="43"/>
      <c r="H95" s="43"/>
      <c r="I95" s="217"/>
      <c r="J95" s="43"/>
      <c r="K95" s="43"/>
      <c r="L95" s="47"/>
      <c r="M95" s="218"/>
      <c r="N95" s="219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119</v>
      </c>
      <c r="AU95" s="20" t="s">
        <v>77</v>
      </c>
    </row>
    <row r="96" s="2" customFormat="1" ht="16.5" customHeight="1">
      <c r="A96" s="41"/>
      <c r="B96" s="42"/>
      <c r="C96" s="201" t="s">
        <v>115</v>
      </c>
      <c r="D96" s="201" t="s">
        <v>111</v>
      </c>
      <c r="E96" s="202" t="s">
        <v>134</v>
      </c>
      <c r="F96" s="203" t="s">
        <v>135</v>
      </c>
      <c r="G96" s="204" t="s">
        <v>114</v>
      </c>
      <c r="H96" s="205">
        <v>22.899999999999999</v>
      </c>
      <c r="I96" s="206"/>
      <c r="J96" s="207">
        <f>ROUND(I96*H96,2)</f>
        <v>0</v>
      </c>
      <c r="K96" s="208"/>
      <c r="L96" s="47"/>
      <c r="M96" s="209" t="s">
        <v>19</v>
      </c>
      <c r="N96" s="210" t="s">
        <v>41</v>
      </c>
      <c r="O96" s="87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3" t="s">
        <v>115</v>
      </c>
      <c r="AT96" s="213" t="s">
        <v>111</v>
      </c>
      <c r="AU96" s="213" t="s">
        <v>77</v>
      </c>
      <c r="AY96" s="20" t="s">
        <v>108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0" t="s">
        <v>75</v>
      </c>
      <c r="BK96" s="214">
        <f>ROUND(I96*H96,2)</f>
        <v>0</v>
      </c>
      <c r="BL96" s="20" t="s">
        <v>115</v>
      </c>
      <c r="BM96" s="213" t="s">
        <v>136</v>
      </c>
    </row>
    <row r="97" s="2" customFormat="1">
      <c r="A97" s="41"/>
      <c r="B97" s="42"/>
      <c r="C97" s="43"/>
      <c r="D97" s="215" t="s">
        <v>117</v>
      </c>
      <c r="E97" s="43"/>
      <c r="F97" s="216" t="s">
        <v>137</v>
      </c>
      <c r="G97" s="43"/>
      <c r="H97" s="43"/>
      <c r="I97" s="217"/>
      <c r="J97" s="43"/>
      <c r="K97" s="43"/>
      <c r="L97" s="47"/>
      <c r="M97" s="218"/>
      <c r="N97" s="219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117</v>
      </c>
      <c r="AU97" s="20" t="s">
        <v>77</v>
      </c>
    </row>
    <row r="98" s="2" customFormat="1">
      <c r="A98" s="41"/>
      <c r="B98" s="42"/>
      <c r="C98" s="43"/>
      <c r="D98" s="220" t="s">
        <v>119</v>
      </c>
      <c r="E98" s="43"/>
      <c r="F98" s="221" t="s">
        <v>138</v>
      </c>
      <c r="G98" s="43"/>
      <c r="H98" s="43"/>
      <c r="I98" s="217"/>
      <c r="J98" s="43"/>
      <c r="K98" s="43"/>
      <c r="L98" s="47"/>
      <c r="M98" s="218"/>
      <c r="N98" s="219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119</v>
      </c>
      <c r="AU98" s="20" t="s">
        <v>77</v>
      </c>
    </row>
    <row r="99" s="13" customFormat="1">
      <c r="A99" s="13"/>
      <c r="B99" s="222"/>
      <c r="C99" s="223"/>
      <c r="D99" s="215" t="s">
        <v>126</v>
      </c>
      <c r="E99" s="223"/>
      <c r="F99" s="224" t="s">
        <v>139</v>
      </c>
      <c r="G99" s="223"/>
      <c r="H99" s="225">
        <v>22.899999999999999</v>
      </c>
      <c r="I99" s="226"/>
      <c r="J99" s="223"/>
      <c r="K99" s="223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126</v>
      </c>
      <c r="AU99" s="231" t="s">
        <v>77</v>
      </c>
      <c r="AV99" s="13" t="s">
        <v>77</v>
      </c>
      <c r="AW99" s="13" t="s">
        <v>4</v>
      </c>
      <c r="AX99" s="13" t="s">
        <v>75</v>
      </c>
      <c r="AY99" s="231" t="s">
        <v>108</v>
      </c>
    </row>
    <row r="100" s="2" customFormat="1" ht="24.15" customHeight="1">
      <c r="A100" s="41"/>
      <c r="B100" s="42"/>
      <c r="C100" s="201" t="s">
        <v>140</v>
      </c>
      <c r="D100" s="201" t="s">
        <v>111</v>
      </c>
      <c r="E100" s="202" t="s">
        <v>141</v>
      </c>
      <c r="F100" s="203" t="s">
        <v>142</v>
      </c>
      <c r="G100" s="204" t="s">
        <v>114</v>
      </c>
      <c r="H100" s="205">
        <v>0.32900000000000001</v>
      </c>
      <c r="I100" s="206"/>
      <c r="J100" s="207">
        <f>ROUND(I100*H100,2)</f>
        <v>0</v>
      </c>
      <c r="K100" s="208"/>
      <c r="L100" s="47"/>
      <c r="M100" s="209" t="s">
        <v>19</v>
      </c>
      <c r="N100" s="210" t="s">
        <v>41</v>
      </c>
      <c r="O100" s="87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3" t="s">
        <v>115</v>
      </c>
      <c r="AT100" s="213" t="s">
        <v>111</v>
      </c>
      <c r="AU100" s="213" t="s">
        <v>77</v>
      </c>
      <c r="AY100" s="20" t="s">
        <v>108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0" t="s">
        <v>75</v>
      </c>
      <c r="BK100" s="214">
        <f>ROUND(I100*H100,2)</f>
        <v>0</v>
      </c>
      <c r="BL100" s="20" t="s">
        <v>115</v>
      </c>
      <c r="BM100" s="213" t="s">
        <v>143</v>
      </c>
    </row>
    <row r="101" s="2" customFormat="1">
      <c r="A101" s="41"/>
      <c r="B101" s="42"/>
      <c r="C101" s="43"/>
      <c r="D101" s="215" t="s">
        <v>117</v>
      </c>
      <c r="E101" s="43"/>
      <c r="F101" s="216" t="s">
        <v>142</v>
      </c>
      <c r="G101" s="43"/>
      <c r="H101" s="43"/>
      <c r="I101" s="217"/>
      <c r="J101" s="43"/>
      <c r="K101" s="43"/>
      <c r="L101" s="47"/>
      <c r="M101" s="218"/>
      <c r="N101" s="219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117</v>
      </c>
      <c r="AU101" s="20" t="s">
        <v>77</v>
      </c>
    </row>
    <row r="102" s="2" customFormat="1" ht="16.5" customHeight="1">
      <c r="A102" s="41"/>
      <c r="B102" s="42"/>
      <c r="C102" s="201" t="s">
        <v>144</v>
      </c>
      <c r="D102" s="201" t="s">
        <v>111</v>
      </c>
      <c r="E102" s="202" t="s">
        <v>145</v>
      </c>
      <c r="F102" s="203" t="s">
        <v>146</v>
      </c>
      <c r="G102" s="204" t="s">
        <v>114</v>
      </c>
      <c r="H102" s="205">
        <v>1.9610000000000001</v>
      </c>
      <c r="I102" s="206"/>
      <c r="J102" s="207">
        <f>ROUND(I102*H102,2)</f>
        <v>0</v>
      </c>
      <c r="K102" s="208"/>
      <c r="L102" s="47"/>
      <c r="M102" s="209" t="s">
        <v>19</v>
      </c>
      <c r="N102" s="210" t="s">
        <v>41</v>
      </c>
      <c r="O102" s="87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3" t="s">
        <v>115</v>
      </c>
      <c r="AT102" s="213" t="s">
        <v>111</v>
      </c>
      <c r="AU102" s="213" t="s">
        <v>77</v>
      </c>
      <c r="AY102" s="20" t="s">
        <v>108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0" t="s">
        <v>75</v>
      </c>
      <c r="BK102" s="214">
        <f>ROUND(I102*H102,2)</f>
        <v>0</v>
      </c>
      <c r="BL102" s="20" t="s">
        <v>115</v>
      </c>
      <c r="BM102" s="213" t="s">
        <v>147</v>
      </c>
    </row>
    <row r="103" s="2" customFormat="1">
      <c r="A103" s="41"/>
      <c r="B103" s="42"/>
      <c r="C103" s="43"/>
      <c r="D103" s="215" t="s">
        <v>117</v>
      </c>
      <c r="E103" s="43"/>
      <c r="F103" s="216" t="s">
        <v>146</v>
      </c>
      <c r="G103" s="43"/>
      <c r="H103" s="43"/>
      <c r="I103" s="217"/>
      <c r="J103" s="43"/>
      <c r="K103" s="43"/>
      <c r="L103" s="47"/>
      <c r="M103" s="218"/>
      <c r="N103" s="219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117</v>
      </c>
      <c r="AU103" s="20" t="s">
        <v>77</v>
      </c>
    </row>
    <row r="104" s="12" customFormat="1" ht="25.92" customHeight="1">
      <c r="A104" s="12"/>
      <c r="B104" s="185"/>
      <c r="C104" s="186"/>
      <c r="D104" s="187" t="s">
        <v>69</v>
      </c>
      <c r="E104" s="188" t="s">
        <v>148</v>
      </c>
      <c r="F104" s="188" t="s">
        <v>149</v>
      </c>
      <c r="G104" s="186"/>
      <c r="H104" s="186"/>
      <c r="I104" s="189"/>
      <c r="J104" s="190">
        <f>BK104</f>
        <v>0</v>
      </c>
      <c r="K104" s="186"/>
      <c r="L104" s="191"/>
      <c r="M104" s="192"/>
      <c r="N104" s="193"/>
      <c r="O104" s="193"/>
      <c r="P104" s="194">
        <f>P105+P210+P280</f>
        <v>0</v>
      </c>
      <c r="Q104" s="193"/>
      <c r="R104" s="194">
        <f>R105+R210+R280</f>
        <v>8.4251683199999992</v>
      </c>
      <c r="S104" s="193"/>
      <c r="T104" s="195">
        <f>T105+T210+T280</f>
        <v>2.2899643100000002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6" t="s">
        <v>77</v>
      </c>
      <c r="AT104" s="197" t="s">
        <v>69</v>
      </c>
      <c r="AU104" s="197" t="s">
        <v>70</v>
      </c>
      <c r="AY104" s="196" t="s">
        <v>108</v>
      </c>
      <c r="BK104" s="198">
        <f>BK105+BK210+BK280</f>
        <v>0</v>
      </c>
    </row>
    <row r="105" s="12" customFormat="1" ht="22.8" customHeight="1">
      <c r="A105" s="12"/>
      <c r="B105" s="185"/>
      <c r="C105" s="186"/>
      <c r="D105" s="187" t="s">
        <v>69</v>
      </c>
      <c r="E105" s="199" t="s">
        <v>150</v>
      </c>
      <c r="F105" s="199" t="s">
        <v>151</v>
      </c>
      <c r="G105" s="186"/>
      <c r="H105" s="186"/>
      <c r="I105" s="189"/>
      <c r="J105" s="200">
        <f>BK105</f>
        <v>0</v>
      </c>
      <c r="K105" s="186"/>
      <c r="L105" s="191"/>
      <c r="M105" s="192"/>
      <c r="N105" s="193"/>
      <c r="O105" s="193"/>
      <c r="P105" s="194">
        <f>SUM(P106:P209)</f>
        <v>0</v>
      </c>
      <c r="Q105" s="193"/>
      <c r="R105" s="194">
        <f>SUM(R106:R209)</f>
        <v>5.8398560999999996</v>
      </c>
      <c r="S105" s="193"/>
      <c r="T105" s="195">
        <f>SUM(T106:T209)</f>
        <v>1.9614636000000001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6" t="s">
        <v>77</v>
      </c>
      <c r="AT105" s="197" t="s">
        <v>69</v>
      </c>
      <c r="AU105" s="197" t="s">
        <v>75</v>
      </c>
      <c r="AY105" s="196" t="s">
        <v>108</v>
      </c>
      <c r="BK105" s="198">
        <f>SUM(BK106:BK209)</f>
        <v>0</v>
      </c>
    </row>
    <row r="106" s="2" customFormat="1" ht="16.5" customHeight="1">
      <c r="A106" s="41"/>
      <c r="B106" s="42"/>
      <c r="C106" s="201" t="s">
        <v>152</v>
      </c>
      <c r="D106" s="201" t="s">
        <v>111</v>
      </c>
      <c r="E106" s="202" t="s">
        <v>153</v>
      </c>
      <c r="F106" s="203" t="s">
        <v>154</v>
      </c>
      <c r="G106" s="204" t="s">
        <v>155</v>
      </c>
      <c r="H106" s="205">
        <v>773.19600000000003</v>
      </c>
      <c r="I106" s="206"/>
      <c r="J106" s="207">
        <f>ROUND(I106*H106,2)</f>
        <v>0</v>
      </c>
      <c r="K106" s="208"/>
      <c r="L106" s="47"/>
      <c r="M106" s="209" t="s">
        <v>19</v>
      </c>
      <c r="N106" s="210" t="s">
        <v>41</v>
      </c>
      <c r="O106" s="87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3" t="s">
        <v>156</v>
      </c>
      <c r="AT106" s="213" t="s">
        <v>111</v>
      </c>
      <c r="AU106" s="213" t="s">
        <v>77</v>
      </c>
      <c r="AY106" s="20" t="s">
        <v>108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20" t="s">
        <v>75</v>
      </c>
      <c r="BK106" s="214">
        <f>ROUND(I106*H106,2)</f>
        <v>0</v>
      </c>
      <c r="BL106" s="20" t="s">
        <v>156</v>
      </c>
      <c r="BM106" s="213" t="s">
        <v>157</v>
      </c>
    </row>
    <row r="107" s="2" customFormat="1">
      <c r="A107" s="41"/>
      <c r="B107" s="42"/>
      <c r="C107" s="43"/>
      <c r="D107" s="215" t="s">
        <v>117</v>
      </c>
      <c r="E107" s="43"/>
      <c r="F107" s="216" t="s">
        <v>158</v>
      </c>
      <c r="G107" s="43"/>
      <c r="H107" s="43"/>
      <c r="I107" s="217"/>
      <c r="J107" s="43"/>
      <c r="K107" s="43"/>
      <c r="L107" s="47"/>
      <c r="M107" s="218"/>
      <c r="N107" s="219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117</v>
      </c>
      <c r="AU107" s="20" t="s">
        <v>77</v>
      </c>
    </row>
    <row r="108" s="2" customFormat="1">
      <c r="A108" s="41"/>
      <c r="B108" s="42"/>
      <c r="C108" s="43"/>
      <c r="D108" s="220" t="s">
        <v>119</v>
      </c>
      <c r="E108" s="43"/>
      <c r="F108" s="221" t="s">
        <v>159</v>
      </c>
      <c r="G108" s="43"/>
      <c r="H108" s="43"/>
      <c r="I108" s="217"/>
      <c r="J108" s="43"/>
      <c r="K108" s="43"/>
      <c r="L108" s="47"/>
      <c r="M108" s="218"/>
      <c r="N108" s="219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119</v>
      </c>
      <c r="AU108" s="20" t="s">
        <v>77</v>
      </c>
    </row>
    <row r="109" s="13" customFormat="1">
      <c r="A109" s="13"/>
      <c r="B109" s="222"/>
      <c r="C109" s="223"/>
      <c r="D109" s="215" t="s">
        <v>126</v>
      </c>
      <c r="E109" s="232" t="s">
        <v>19</v>
      </c>
      <c r="F109" s="224" t="s">
        <v>160</v>
      </c>
      <c r="G109" s="223"/>
      <c r="H109" s="225">
        <v>716.25</v>
      </c>
      <c r="I109" s="226"/>
      <c r="J109" s="223"/>
      <c r="K109" s="223"/>
      <c r="L109" s="227"/>
      <c r="M109" s="228"/>
      <c r="N109" s="229"/>
      <c r="O109" s="229"/>
      <c r="P109" s="229"/>
      <c r="Q109" s="229"/>
      <c r="R109" s="229"/>
      <c r="S109" s="229"/>
      <c r="T109" s="23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1" t="s">
        <v>126</v>
      </c>
      <c r="AU109" s="231" t="s">
        <v>77</v>
      </c>
      <c r="AV109" s="13" t="s">
        <v>77</v>
      </c>
      <c r="AW109" s="13" t="s">
        <v>32</v>
      </c>
      <c r="AX109" s="13" t="s">
        <v>70</v>
      </c>
      <c r="AY109" s="231" t="s">
        <v>108</v>
      </c>
    </row>
    <row r="110" s="13" customFormat="1">
      <c r="A110" s="13"/>
      <c r="B110" s="222"/>
      <c r="C110" s="223"/>
      <c r="D110" s="215" t="s">
        <v>126</v>
      </c>
      <c r="E110" s="232" t="s">
        <v>19</v>
      </c>
      <c r="F110" s="224" t="s">
        <v>161</v>
      </c>
      <c r="G110" s="223"/>
      <c r="H110" s="225">
        <v>56.945999999999998</v>
      </c>
      <c r="I110" s="226"/>
      <c r="J110" s="223"/>
      <c r="K110" s="223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126</v>
      </c>
      <c r="AU110" s="231" t="s">
        <v>77</v>
      </c>
      <c r="AV110" s="13" t="s">
        <v>77</v>
      </c>
      <c r="AW110" s="13" t="s">
        <v>32</v>
      </c>
      <c r="AX110" s="13" t="s">
        <v>70</v>
      </c>
      <c r="AY110" s="231" t="s">
        <v>108</v>
      </c>
    </row>
    <row r="111" s="14" customFormat="1">
      <c r="A111" s="14"/>
      <c r="B111" s="233"/>
      <c r="C111" s="234"/>
      <c r="D111" s="215" t="s">
        <v>126</v>
      </c>
      <c r="E111" s="235" t="s">
        <v>19</v>
      </c>
      <c r="F111" s="236" t="s">
        <v>162</v>
      </c>
      <c r="G111" s="234"/>
      <c r="H111" s="237">
        <v>773.19600000000003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126</v>
      </c>
      <c r="AU111" s="243" t="s">
        <v>77</v>
      </c>
      <c r="AV111" s="14" t="s">
        <v>115</v>
      </c>
      <c r="AW111" s="14" t="s">
        <v>32</v>
      </c>
      <c r="AX111" s="14" t="s">
        <v>75</v>
      </c>
      <c r="AY111" s="243" t="s">
        <v>108</v>
      </c>
    </row>
    <row r="112" s="2" customFormat="1" ht="16.5" customHeight="1">
      <c r="A112" s="41"/>
      <c r="B112" s="42"/>
      <c r="C112" s="201" t="s">
        <v>163</v>
      </c>
      <c r="D112" s="201" t="s">
        <v>111</v>
      </c>
      <c r="E112" s="202" t="s">
        <v>164</v>
      </c>
      <c r="F112" s="203" t="s">
        <v>165</v>
      </c>
      <c r="G112" s="204" t="s">
        <v>155</v>
      </c>
      <c r="H112" s="205">
        <v>773.19600000000003</v>
      </c>
      <c r="I112" s="206"/>
      <c r="J112" s="207">
        <f>ROUND(I112*H112,2)</f>
        <v>0</v>
      </c>
      <c r="K112" s="208"/>
      <c r="L112" s="47"/>
      <c r="M112" s="209" t="s">
        <v>19</v>
      </c>
      <c r="N112" s="210" t="s">
        <v>41</v>
      </c>
      <c r="O112" s="87"/>
      <c r="P112" s="211">
        <f>O112*H112</f>
        <v>0</v>
      </c>
      <c r="Q112" s="211">
        <v>0.00020000000000000001</v>
      </c>
      <c r="R112" s="211">
        <f>Q112*H112</f>
        <v>0.1546392</v>
      </c>
      <c r="S112" s="211">
        <v>0</v>
      </c>
      <c r="T112" s="212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3" t="s">
        <v>156</v>
      </c>
      <c r="AT112" s="213" t="s">
        <v>111</v>
      </c>
      <c r="AU112" s="213" t="s">
        <v>77</v>
      </c>
      <c r="AY112" s="20" t="s">
        <v>108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20" t="s">
        <v>75</v>
      </c>
      <c r="BK112" s="214">
        <f>ROUND(I112*H112,2)</f>
        <v>0</v>
      </c>
      <c r="BL112" s="20" t="s">
        <v>156</v>
      </c>
      <c r="BM112" s="213" t="s">
        <v>166</v>
      </c>
    </row>
    <row r="113" s="2" customFormat="1">
      <c r="A113" s="41"/>
      <c r="B113" s="42"/>
      <c r="C113" s="43"/>
      <c r="D113" s="215" t="s">
        <v>117</v>
      </c>
      <c r="E113" s="43"/>
      <c r="F113" s="216" t="s">
        <v>167</v>
      </c>
      <c r="G113" s="43"/>
      <c r="H113" s="43"/>
      <c r="I113" s="217"/>
      <c r="J113" s="43"/>
      <c r="K113" s="43"/>
      <c r="L113" s="47"/>
      <c r="M113" s="218"/>
      <c r="N113" s="219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117</v>
      </c>
      <c r="AU113" s="20" t="s">
        <v>77</v>
      </c>
    </row>
    <row r="114" s="2" customFormat="1">
      <c r="A114" s="41"/>
      <c r="B114" s="42"/>
      <c r="C114" s="43"/>
      <c r="D114" s="220" t="s">
        <v>119</v>
      </c>
      <c r="E114" s="43"/>
      <c r="F114" s="221" t="s">
        <v>168</v>
      </c>
      <c r="G114" s="43"/>
      <c r="H114" s="43"/>
      <c r="I114" s="217"/>
      <c r="J114" s="43"/>
      <c r="K114" s="43"/>
      <c r="L114" s="47"/>
      <c r="M114" s="218"/>
      <c r="N114" s="219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119</v>
      </c>
      <c r="AU114" s="20" t="s">
        <v>77</v>
      </c>
    </row>
    <row r="115" s="13" customFormat="1">
      <c r="A115" s="13"/>
      <c r="B115" s="222"/>
      <c r="C115" s="223"/>
      <c r="D115" s="215" t="s">
        <v>126</v>
      </c>
      <c r="E115" s="232" t="s">
        <v>19</v>
      </c>
      <c r="F115" s="224" t="s">
        <v>160</v>
      </c>
      <c r="G115" s="223"/>
      <c r="H115" s="225">
        <v>716.25</v>
      </c>
      <c r="I115" s="226"/>
      <c r="J115" s="223"/>
      <c r="K115" s="223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126</v>
      </c>
      <c r="AU115" s="231" t="s">
        <v>77</v>
      </c>
      <c r="AV115" s="13" t="s">
        <v>77</v>
      </c>
      <c r="AW115" s="13" t="s">
        <v>32</v>
      </c>
      <c r="AX115" s="13" t="s">
        <v>70</v>
      </c>
      <c r="AY115" s="231" t="s">
        <v>108</v>
      </c>
    </row>
    <row r="116" s="13" customFormat="1">
      <c r="A116" s="13"/>
      <c r="B116" s="222"/>
      <c r="C116" s="223"/>
      <c r="D116" s="215" t="s">
        <v>126</v>
      </c>
      <c r="E116" s="232" t="s">
        <v>19</v>
      </c>
      <c r="F116" s="224" t="s">
        <v>161</v>
      </c>
      <c r="G116" s="223"/>
      <c r="H116" s="225">
        <v>56.945999999999998</v>
      </c>
      <c r="I116" s="226"/>
      <c r="J116" s="223"/>
      <c r="K116" s="223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126</v>
      </c>
      <c r="AU116" s="231" t="s">
        <v>77</v>
      </c>
      <c r="AV116" s="13" t="s">
        <v>77</v>
      </c>
      <c r="AW116" s="13" t="s">
        <v>32</v>
      </c>
      <c r="AX116" s="13" t="s">
        <v>70</v>
      </c>
      <c r="AY116" s="231" t="s">
        <v>108</v>
      </c>
    </row>
    <row r="117" s="14" customFormat="1">
      <c r="A117" s="14"/>
      <c r="B117" s="233"/>
      <c r="C117" s="234"/>
      <c r="D117" s="215" t="s">
        <v>126</v>
      </c>
      <c r="E117" s="235" t="s">
        <v>19</v>
      </c>
      <c r="F117" s="236" t="s">
        <v>162</v>
      </c>
      <c r="G117" s="234"/>
      <c r="H117" s="237">
        <v>773.19600000000003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3" t="s">
        <v>126</v>
      </c>
      <c r="AU117" s="243" t="s">
        <v>77</v>
      </c>
      <c r="AV117" s="14" t="s">
        <v>115</v>
      </c>
      <c r="AW117" s="14" t="s">
        <v>32</v>
      </c>
      <c r="AX117" s="14" t="s">
        <v>75</v>
      </c>
      <c r="AY117" s="243" t="s">
        <v>108</v>
      </c>
    </row>
    <row r="118" s="2" customFormat="1" ht="21.75" customHeight="1">
      <c r="A118" s="41"/>
      <c r="B118" s="42"/>
      <c r="C118" s="201" t="s">
        <v>169</v>
      </c>
      <c r="D118" s="201" t="s">
        <v>111</v>
      </c>
      <c r="E118" s="202" t="s">
        <v>170</v>
      </c>
      <c r="F118" s="203" t="s">
        <v>171</v>
      </c>
      <c r="G118" s="204" t="s">
        <v>155</v>
      </c>
      <c r="H118" s="205">
        <v>716.25</v>
      </c>
      <c r="I118" s="206"/>
      <c r="J118" s="207">
        <f>ROUND(I118*H118,2)</f>
        <v>0</v>
      </c>
      <c r="K118" s="208"/>
      <c r="L118" s="47"/>
      <c r="M118" s="209" t="s">
        <v>19</v>
      </c>
      <c r="N118" s="210" t="s">
        <v>41</v>
      </c>
      <c r="O118" s="87"/>
      <c r="P118" s="211">
        <f>O118*H118</f>
        <v>0</v>
      </c>
      <c r="Q118" s="211">
        <v>0.0044999999999999997</v>
      </c>
      <c r="R118" s="211">
        <f>Q118*H118</f>
        <v>3.2231249999999996</v>
      </c>
      <c r="S118" s="211">
        <v>0</v>
      </c>
      <c r="T118" s="212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3" t="s">
        <v>156</v>
      </c>
      <c r="AT118" s="213" t="s">
        <v>111</v>
      </c>
      <c r="AU118" s="213" t="s">
        <v>77</v>
      </c>
      <c r="AY118" s="20" t="s">
        <v>108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20" t="s">
        <v>75</v>
      </c>
      <c r="BK118" s="214">
        <f>ROUND(I118*H118,2)</f>
        <v>0</v>
      </c>
      <c r="BL118" s="20" t="s">
        <v>156</v>
      </c>
      <c r="BM118" s="213" t="s">
        <v>172</v>
      </c>
    </row>
    <row r="119" s="2" customFormat="1">
      <c r="A119" s="41"/>
      <c r="B119" s="42"/>
      <c r="C119" s="43"/>
      <c r="D119" s="215" t="s">
        <v>117</v>
      </c>
      <c r="E119" s="43"/>
      <c r="F119" s="216" t="s">
        <v>173</v>
      </c>
      <c r="G119" s="43"/>
      <c r="H119" s="43"/>
      <c r="I119" s="217"/>
      <c r="J119" s="43"/>
      <c r="K119" s="43"/>
      <c r="L119" s="47"/>
      <c r="M119" s="218"/>
      <c r="N119" s="219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117</v>
      </c>
      <c r="AU119" s="20" t="s">
        <v>77</v>
      </c>
    </row>
    <row r="120" s="2" customFormat="1">
      <c r="A120" s="41"/>
      <c r="B120" s="42"/>
      <c r="C120" s="43"/>
      <c r="D120" s="220" t="s">
        <v>119</v>
      </c>
      <c r="E120" s="43"/>
      <c r="F120" s="221" t="s">
        <v>174</v>
      </c>
      <c r="G120" s="43"/>
      <c r="H120" s="43"/>
      <c r="I120" s="217"/>
      <c r="J120" s="43"/>
      <c r="K120" s="43"/>
      <c r="L120" s="47"/>
      <c r="M120" s="218"/>
      <c r="N120" s="219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119</v>
      </c>
      <c r="AU120" s="20" t="s">
        <v>77</v>
      </c>
    </row>
    <row r="121" s="13" customFormat="1">
      <c r="A121" s="13"/>
      <c r="B121" s="222"/>
      <c r="C121" s="223"/>
      <c r="D121" s="215" t="s">
        <v>126</v>
      </c>
      <c r="E121" s="232" t="s">
        <v>19</v>
      </c>
      <c r="F121" s="224" t="s">
        <v>160</v>
      </c>
      <c r="G121" s="223"/>
      <c r="H121" s="225">
        <v>716.25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126</v>
      </c>
      <c r="AU121" s="231" t="s">
        <v>77</v>
      </c>
      <c r="AV121" s="13" t="s">
        <v>77</v>
      </c>
      <c r="AW121" s="13" t="s">
        <v>32</v>
      </c>
      <c r="AX121" s="13" t="s">
        <v>70</v>
      </c>
      <c r="AY121" s="231" t="s">
        <v>108</v>
      </c>
    </row>
    <row r="122" s="14" customFormat="1">
      <c r="A122" s="14"/>
      <c r="B122" s="233"/>
      <c r="C122" s="234"/>
      <c r="D122" s="215" t="s">
        <v>126</v>
      </c>
      <c r="E122" s="235" t="s">
        <v>19</v>
      </c>
      <c r="F122" s="236" t="s">
        <v>162</v>
      </c>
      <c r="G122" s="234"/>
      <c r="H122" s="237">
        <v>716.25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3" t="s">
        <v>126</v>
      </c>
      <c r="AU122" s="243" t="s">
        <v>77</v>
      </c>
      <c r="AV122" s="14" t="s">
        <v>115</v>
      </c>
      <c r="AW122" s="14" t="s">
        <v>32</v>
      </c>
      <c r="AX122" s="14" t="s">
        <v>75</v>
      </c>
      <c r="AY122" s="243" t="s">
        <v>108</v>
      </c>
    </row>
    <row r="123" s="2" customFormat="1" ht="16.5" customHeight="1">
      <c r="A123" s="41"/>
      <c r="B123" s="42"/>
      <c r="C123" s="201" t="s">
        <v>175</v>
      </c>
      <c r="D123" s="201" t="s">
        <v>111</v>
      </c>
      <c r="E123" s="202" t="s">
        <v>176</v>
      </c>
      <c r="F123" s="203" t="s">
        <v>177</v>
      </c>
      <c r="G123" s="204" t="s">
        <v>155</v>
      </c>
      <c r="H123" s="205">
        <v>716.25</v>
      </c>
      <c r="I123" s="206"/>
      <c r="J123" s="207">
        <f>ROUND(I123*H123,2)</f>
        <v>0</v>
      </c>
      <c r="K123" s="208"/>
      <c r="L123" s="47"/>
      <c r="M123" s="209" t="s">
        <v>19</v>
      </c>
      <c r="N123" s="210" t="s">
        <v>41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0.0025000000000000001</v>
      </c>
      <c r="T123" s="212">
        <f>S123*H123</f>
        <v>1.7906250000000001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3" t="s">
        <v>156</v>
      </c>
      <c r="AT123" s="213" t="s">
        <v>111</v>
      </c>
      <c r="AU123" s="213" t="s">
        <v>77</v>
      </c>
      <c r="AY123" s="20" t="s">
        <v>108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20" t="s">
        <v>75</v>
      </c>
      <c r="BK123" s="214">
        <f>ROUND(I123*H123,2)</f>
        <v>0</v>
      </c>
      <c r="BL123" s="20" t="s">
        <v>156</v>
      </c>
      <c r="BM123" s="213" t="s">
        <v>178</v>
      </c>
    </row>
    <row r="124" s="2" customFormat="1">
      <c r="A124" s="41"/>
      <c r="B124" s="42"/>
      <c r="C124" s="43"/>
      <c r="D124" s="215" t="s">
        <v>117</v>
      </c>
      <c r="E124" s="43"/>
      <c r="F124" s="216" t="s">
        <v>179</v>
      </c>
      <c r="G124" s="43"/>
      <c r="H124" s="43"/>
      <c r="I124" s="217"/>
      <c r="J124" s="43"/>
      <c r="K124" s="43"/>
      <c r="L124" s="47"/>
      <c r="M124" s="218"/>
      <c r="N124" s="219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117</v>
      </c>
      <c r="AU124" s="20" t="s">
        <v>77</v>
      </c>
    </row>
    <row r="125" s="2" customFormat="1">
      <c r="A125" s="41"/>
      <c r="B125" s="42"/>
      <c r="C125" s="43"/>
      <c r="D125" s="220" t="s">
        <v>119</v>
      </c>
      <c r="E125" s="43"/>
      <c r="F125" s="221" t="s">
        <v>180</v>
      </c>
      <c r="G125" s="43"/>
      <c r="H125" s="43"/>
      <c r="I125" s="217"/>
      <c r="J125" s="43"/>
      <c r="K125" s="43"/>
      <c r="L125" s="47"/>
      <c r="M125" s="218"/>
      <c r="N125" s="219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119</v>
      </c>
      <c r="AU125" s="20" t="s">
        <v>77</v>
      </c>
    </row>
    <row r="126" s="2" customFormat="1" ht="16.5" customHeight="1">
      <c r="A126" s="41"/>
      <c r="B126" s="42"/>
      <c r="C126" s="201" t="s">
        <v>181</v>
      </c>
      <c r="D126" s="201" t="s">
        <v>111</v>
      </c>
      <c r="E126" s="202" t="s">
        <v>182</v>
      </c>
      <c r="F126" s="203" t="s">
        <v>183</v>
      </c>
      <c r="G126" s="204" t="s">
        <v>155</v>
      </c>
      <c r="H126" s="205">
        <v>716.25</v>
      </c>
      <c r="I126" s="206"/>
      <c r="J126" s="207">
        <f>ROUND(I126*H126,2)</f>
        <v>0</v>
      </c>
      <c r="K126" s="208"/>
      <c r="L126" s="47"/>
      <c r="M126" s="209" t="s">
        <v>19</v>
      </c>
      <c r="N126" s="210" t="s">
        <v>41</v>
      </c>
      <c r="O126" s="87"/>
      <c r="P126" s="211">
        <f>O126*H126</f>
        <v>0</v>
      </c>
      <c r="Q126" s="211">
        <v>0.00029999999999999997</v>
      </c>
      <c r="R126" s="211">
        <f>Q126*H126</f>
        <v>0.21487499999999998</v>
      </c>
      <c r="S126" s="211">
        <v>0</v>
      </c>
      <c r="T126" s="212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3" t="s">
        <v>156</v>
      </c>
      <c r="AT126" s="213" t="s">
        <v>111</v>
      </c>
      <c r="AU126" s="213" t="s">
        <v>77</v>
      </c>
      <c r="AY126" s="20" t="s">
        <v>108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0" t="s">
        <v>75</v>
      </c>
      <c r="BK126" s="214">
        <f>ROUND(I126*H126,2)</f>
        <v>0</v>
      </c>
      <c r="BL126" s="20" t="s">
        <v>156</v>
      </c>
      <c r="BM126" s="213" t="s">
        <v>184</v>
      </c>
    </row>
    <row r="127" s="2" customFormat="1">
      <c r="A127" s="41"/>
      <c r="B127" s="42"/>
      <c r="C127" s="43"/>
      <c r="D127" s="215" t="s">
        <v>117</v>
      </c>
      <c r="E127" s="43"/>
      <c r="F127" s="216" t="s">
        <v>185</v>
      </c>
      <c r="G127" s="43"/>
      <c r="H127" s="43"/>
      <c r="I127" s="217"/>
      <c r="J127" s="43"/>
      <c r="K127" s="43"/>
      <c r="L127" s="47"/>
      <c r="M127" s="218"/>
      <c r="N127" s="219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117</v>
      </c>
      <c r="AU127" s="20" t="s">
        <v>77</v>
      </c>
    </row>
    <row r="128" s="2" customFormat="1">
      <c r="A128" s="41"/>
      <c r="B128" s="42"/>
      <c r="C128" s="43"/>
      <c r="D128" s="220" t="s">
        <v>119</v>
      </c>
      <c r="E128" s="43"/>
      <c r="F128" s="221" t="s">
        <v>186</v>
      </c>
      <c r="G128" s="43"/>
      <c r="H128" s="43"/>
      <c r="I128" s="217"/>
      <c r="J128" s="43"/>
      <c r="K128" s="43"/>
      <c r="L128" s="47"/>
      <c r="M128" s="218"/>
      <c r="N128" s="219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119</v>
      </c>
      <c r="AU128" s="20" t="s">
        <v>77</v>
      </c>
    </row>
    <row r="129" s="13" customFormat="1">
      <c r="A129" s="13"/>
      <c r="B129" s="222"/>
      <c r="C129" s="223"/>
      <c r="D129" s="215" t="s">
        <v>126</v>
      </c>
      <c r="E129" s="232" t="s">
        <v>19</v>
      </c>
      <c r="F129" s="224" t="s">
        <v>187</v>
      </c>
      <c r="G129" s="223"/>
      <c r="H129" s="225">
        <v>55.280000000000001</v>
      </c>
      <c r="I129" s="226"/>
      <c r="J129" s="223"/>
      <c r="K129" s="223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126</v>
      </c>
      <c r="AU129" s="231" t="s">
        <v>77</v>
      </c>
      <c r="AV129" s="13" t="s">
        <v>77</v>
      </c>
      <c r="AW129" s="13" t="s">
        <v>32</v>
      </c>
      <c r="AX129" s="13" t="s">
        <v>70</v>
      </c>
      <c r="AY129" s="231" t="s">
        <v>108</v>
      </c>
    </row>
    <row r="130" s="13" customFormat="1">
      <c r="A130" s="13"/>
      <c r="B130" s="222"/>
      <c r="C130" s="223"/>
      <c r="D130" s="215" t="s">
        <v>126</v>
      </c>
      <c r="E130" s="232" t="s">
        <v>19</v>
      </c>
      <c r="F130" s="224" t="s">
        <v>188</v>
      </c>
      <c r="G130" s="223"/>
      <c r="H130" s="225">
        <v>24.640000000000001</v>
      </c>
      <c r="I130" s="226"/>
      <c r="J130" s="223"/>
      <c r="K130" s="223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126</v>
      </c>
      <c r="AU130" s="231" t="s">
        <v>77</v>
      </c>
      <c r="AV130" s="13" t="s">
        <v>77</v>
      </c>
      <c r="AW130" s="13" t="s">
        <v>32</v>
      </c>
      <c r="AX130" s="13" t="s">
        <v>70</v>
      </c>
      <c r="AY130" s="231" t="s">
        <v>108</v>
      </c>
    </row>
    <row r="131" s="13" customFormat="1">
      <c r="A131" s="13"/>
      <c r="B131" s="222"/>
      <c r="C131" s="223"/>
      <c r="D131" s="215" t="s">
        <v>126</v>
      </c>
      <c r="E131" s="232" t="s">
        <v>19</v>
      </c>
      <c r="F131" s="224" t="s">
        <v>189</v>
      </c>
      <c r="G131" s="223"/>
      <c r="H131" s="225">
        <v>24.640000000000001</v>
      </c>
      <c r="I131" s="226"/>
      <c r="J131" s="223"/>
      <c r="K131" s="223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126</v>
      </c>
      <c r="AU131" s="231" t="s">
        <v>77</v>
      </c>
      <c r="AV131" s="13" t="s">
        <v>77</v>
      </c>
      <c r="AW131" s="13" t="s">
        <v>32</v>
      </c>
      <c r="AX131" s="13" t="s">
        <v>70</v>
      </c>
      <c r="AY131" s="231" t="s">
        <v>108</v>
      </c>
    </row>
    <row r="132" s="13" customFormat="1">
      <c r="A132" s="13"/>
      <c r="B132" s="222"/>
      <c r="C132" s="223"/>
      <c r="D132" s="215" t="s">
        <v>126</v>
      </c>
      <c r="E132" s="232" t="s">
        <v>19</v>
      </c>
      <c r="F132" s="224" t="s">
        <v>190</v>
      </c>
      <c r="G132" s="223"/>
      <c r="H132" s="225">
        <v>22.77</v>
      </c>
      <c r="I132" s="226"/>
      <c r="J132" s="223"/>
      <c r="K132" s="223"/>
      <c r="L132" s="227"/>
      <c r="M132" s="228"/>
      <c r="N132" s="229"/>
      <c r="O132" s="229"/>
      <c r="P132" s="229"/>
      <c r="Q132" s="229"/>
      <c r="R132" s="229"/>
      <c r="S132" s="229"/>
      <c r="T132" s="23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1" t="s">
        <v>126</v>
      </c>
      <c r="AU132" s="231" t="s">
        <v>77</v>
      </c>
      <c r="AV132" s="13" t="s">
        <v>77</v>
      </c>
      <c r="AW132" s="13" t="s">
        <v>32</v>
      </c>
      <c r="AX132" s="13" t="s">
        <v>70</v>
      </c>
      <c r="AY132" s="231" t="s">
        <v>108</v>
      </c>
    </row>
    <row r="133" s="13" customFormat="1">
      <c r="A133" s="13"/>
      <c r="B133" s="222"/>
      <c r="C133" s="223"/>
      <c r="D133" s="215" t="s">
        <v>126</v>
      </c>
      <c r="E133" s="232" t="s">
        <v>19</v>
      </c>
      <c r="F133" s="224" t="s">
        <v>191</v>
      </c>
      <c r="G133" s="223"/>
      <c r="H133" s="225">
        <v>26.129999999999999</v>
      </c>
      <c r="I133" s="226"/>
      <c r="J133" s="223"/>
      <c r="K133" s="223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126</v>
      </c>
      <c r="AU133" s="231" t="s">
        <v>77</v>
      </c>
      <c r="AV133" s="13" t="s">
        <v>77</v>
      </c>
      <c r="AW133" s="13" t="s">
        <v>32</v>
      </c>
      <c r="AX133" s="13" t="s">
        <v>70</v>
      </c>
      <c r="AY133" s="231" t="s">
        <v>108</v>
      </c>
    </row>
    <row r="134" s="13" customFormat="1">
      <c r="A134" s="13"/>
      <c r="B134" s="222"/>
      <c r="C134" s="223"/>
      <c r="D134" s="215" t="s">
        <v>126</v>
      </c>
      <c r="E134" s="232" t="s">
        <v>19</v>
      </c>
      <c r="F134" s="224" t="s">
        <v>192</v>
      </c>
      <c r="G134" s="223"/>
      <c r="H134" s="225">
        <v>22.77</v>
      </c>
      <c r="I134" s="226"/>
      <c r="J134" s="223"/>
      <c r="K134" s="223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126</v>
      </c>
      <c r="AU134" s="231" t="s">
        <v>77</v>
      </c>
      <c r="AV134" s="13" t="s">
        <v>77</v>
      </c>
      <c r="AW134" s="13" t="s">
        <v>32</v>
      </c>
      <c r="AX134" s="13" t="s">
        <v>70</v>
      </c>
      <c r="AY134" s="231" t="s">
        <v>108</v>
      </c>
    </row>
    <row r="135" s="13" customFormat="1">
      <c r="A135" s="13"/>
      <c r="B135" s="222"/>
      <c r="C135" s="223"/>
      <c r="D135" s="215" t="s">
        <v>126</v>
      </c>
      <c r="E135" s="232" t="s">
        <v>19</v>
      </c>
      <c r="F135" s="224" t="s">
        <v>193</v>
      </c>
      <c r="G135" s="223"/>
      <c r="H135" s="225">
        <v>49.789999999999999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126</v>
      </c>
      <c r="AU135" s="231" t="s">
        <v>77</v>
      </c>
      <c r="AV135" s="13" t="s">
        <v>77</v>
      </c>
      <c r="AW135" s="13" t="s">
        <v>32</v>
      </c>
      <c r="AX135" s="13" t="s">
        <v>70</v>
      </c>
      <c r="AY135" s="231" t="s">
        <v>108</v>
      </c>
    </row>
    <row r="136" s="13" customFormat="1">
      <c r="A136" s="13"/>
      <c r="B136" s="222"/>
      <c r="C136" s="223"/>
      <c r="D136" s="215" t="s">
        <v>126</v>
      </c>
      <c r="E136" s="232" t="s">
        <v>19</v>
      </c>
      <c r="F136" s="224" t="s">
        <v>194</v>
      </c>
      <c r="G136" s="223"/>
      <c r="H136" s="225">
        <v>14.109999999999999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126</v>
      </c>
      <c r="AU136" s="231" t="s">
        <v>77</v>
      </c>
      <c r="AV136" s="13" t="s">
        <v>77</v>
      </c>
      <c r="AW136" s="13" t="s">
        <v>32</v>
      </c>
      <c r="AX136" s="13" t="s">
        <v>70</v>
      </c>
      <c r="AY136" s="231" t="s">
        <v>108</v>
      </c>
    </row>
    <row r="137" s="13" customFormat="1">
      <c r="A137" s="13"/>
      <c r="B137" s="222"/>
      <c r="C137" s="223"/>
      <c r="D137" s="215" t="s">
        <v>126</v>
      </c>
      <c r="E137" s="232" t="s">
        <v>19</v>
      </c>
      <c r="F137" s="224" t="s">
        <v>195</v>
      </c>
      <c r="G137" s="223"/>
      <c r="H137" s="225">
        <v>14.300000000000001</v>
      </c>
      <c r="I137" s="226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126</v>
      </c>
      <c r="AU137" s="231" t="s">
        <v>77</v>
      </c>
      <c r="AV137" s="13" t="s">
        <v>77</v>
      </c>
      <c r="AW137" s="13" t="s">
        <v>32</v>
      </c>
      <c r="AX137" s="13" t="s">
        <v>70</v>
      </c>
      <c r="AY137" s="231" t="s">
        <v>108</v>
      </c>
    </row>
    <row r="138" s="13" customFormat="1">
      <c r="A138" s="13"/>
      <c r="B138" s="222"/>
      <c r="C138" s="223"/>
      <c r="D138" s="215" t="s">
        <v>126</v>
      </c>
      <c r="E138" s="232" t="s">
        <v>19</v>
      </c>
      <c r="F138" s="224" t="s">
        <v>196</v>
      </c>
      <c r="G138" s="223"/>
      <c r="H138" s="225">
        <v>17.399999999999999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126</v>
      </c>
      <c r="AU138" s="231" t="s">
        <v>77</v>
      </c>
      <c r="AV138" s="13" t="s">
        <v>77</v>
      </c>
      <c r="AW138" s="13" t="s">
        <v>32</v>
      </c>
      <c r="AX138" s="13" t="s">
        <v>70</v>
      </c>
      <c r="AY138" s="231" t="s">
        <v>108</v>
      </c>
    </row>
    <row r="139" s="13" customFormat="1">
      <c r="A139" s="13"/>
      <c r="B139" s="222"/>
      <c r="C139" s="223"/>
      <c r="D139" s="215" t="s">
        <v>126</v>
      </c>
      <c r="E139" s="232" t="s">
        <v>19</v>
      </c>
      <c r="F139" s="224" t="s">
        <v>197</v>
      </c>
      <c r="G139" s="223"/>
      <c r="H139" s="225">
        <v>17.699999999999999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126</v>
      </c>
      <c r="AU139" s="231" t="s">
        <v>77</v>
      </c>
      <c r="AV139" s="13" t="s">
        <v>77</v>
      </c>
      <c r="AW139" s="13" t="s">
        <v>32</v>
      </c>
      <c r="AX139" s="13" t="s">
        <v>70</v>
      </c>
      <c r="AY139" s="231" t="s">
        <v>108</v>
      </c>
    </row>
    <row r="140" s="13" customFormat="1">
      <c r="A140" s="13"/>
      <c r="B140" s="222"/>
      <c r="C140" s="223"/>
      <c r="D140" s="215" t="s">
        <v>126</v>
      </c>
      <c r="E140" s="232" t="s">
        <v>19</v>
      </c>
      <c r="F140" s="224" t="s">
        <v>198</v>
      </c>
      <c r="G140" s="223"/>
      <c r="H140" s="225">
        <v>17.699999999999999</v>
      </c>
      <c r="I140" s="226"/>
      <c r="J140" s="223"/>
      <c r="K140" s="223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126</v>
      </c>
      <c r="AU140" s="231" t="s">
        <v>77</v>
      </c>
      <c r="AV140" s="13" t="s">
        <v>77</v>
      </c>
      <c r="AW140" s="13" t="s">
        <v>32</v>
      </c>
      <c r="AX140" s="13" t="s">
        <v>70</v>
      </c>
      <c r="AY140" s="231" t="s">
        <v>108</v>
      </c>
    </row>
    <row r="141" s="13" customFormat="1">
      <c r="A141" s="13"/>
      <c r="B141" s="222"/>
      <c r="C141" s="223"/>
      <c r="D141" s="215" t="s">
        <v>126</v>
      </c>
      <c r="E141" s="232" t="s">
        <v>19</v>
      </c>
      <c r="F141" s="224" t="s">
        <v>199</v>
      </c>
      <c r="G141" s="223"/>
      <c r="H141" s="225">
        <v>27.670000000000002</v>
      </c>
      <c r="I141" s="226"/>
      <c r="J141" s="223"/>
      <c r="K141" s="223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126</v>
      </c>
      <c r="AU141" s="231" t="s">
        <v>77</v>
      </c>
      <c r="AV141" s="13" t="s">
        <v>77</v>
      </c>
      <c r="AW141" s="13" t="s">
        <v>32</v>
      </c>
      <c r="AX141" s="13" t="s">
        <v>70</v>
      </c>
      <c r="AY141" s="231" t="s">
        <v>108</v>
      </c>
    </row>
    <row r="142" s="13" customFormat="1">
      <c r="A142" s="13"/>
      <c r="B142" s="222"/>
      <c r="C142" s="223"/>
      <c r="D142" s="215" t="s">
        <v>126</v>
      </c>
      <c r="E142" s="232" t="s">
        <v>19</v>
      </c>
      <c r="F142" s="224" t="s">
        <v>200</v>
      </c>
      <c r="G142" s="223"/>
      <c r="H142" s="225">
        <v>27.670000000000002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126</v>
      </c>
      <c r="AU142" s="231" t="s">
        <v>77</v>
      </c>
      <c r="AV142" s="13" t="s">
        <v>77</v>
      </c>
      <c r="AW142" s="13" t="s">
        <v>32</v>
      </c>
      <c r="AX142" s="13" t="s">
        <v>70</v>
      </c>
      <c r="AY142" s="231" t="s">
        <v>108</v>
      </c>
    </row>
    <row r="143" s="13" customFormat="1">
      <c r="A143" s="13"/>
      <c r="B143" s="222"/>
      <c r="C143" s="223"/>
      <c r="D143" s="215" t="s">
        <v>126</v>
      </c>
      <c r="E143" s="232" t="s">
        <v>19</v>
      </c>
      <c r="F143" s="224" t="s">
        <v>201</v>
      </c>
      <c r="G143" s="223"/>
      <c r="H143" s="225">
        <v>17.699999999999999</v>
      </c>
      <c r="I143" s="226"/>
      <c r="J143" s="223"/>
      <c r="K143" s="223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126</v>
      </c>
      <c r="AU143" s="231" t="s">
        <v>77</v>
      </c>
      <c r="AV143" s="13" t="s">
        <v>77</v>
      </c>
      <c r="AW143" s="13" t="s">
        <v>32</v>
      </c>
      <c r="AX143" s="13" t="s">
        <v>70</v>
      </c>
      <c r="AY143" s="231" t="s">
        <v>108</v>
      </c>
    </row>
    <row r="144" s="13" customFormat="1">
      <c r="A144" s="13"/>
      <c r="B144" s="222"/>
      <c r="C144" s="223"/>
      <c r="D144" s="215" t="s">
        <v>126</v>
      </c>
      <c r="E144" s="232" t="s">
        <v>19</v>
      </c>
      <c r="F144" s="224" t="s">
        <v>202</v>
      </c>
      <c r="G144" s="223"/>
      <c r="H144" s="225">
        <v>21.25</v>
      </c>
      <c r="I144" s="226"/>
      <c r="J144" s="223"/>
      <c r="K144" s="223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126</v>
      </c>
      <c r="AU144" s="231" t="s">
        <v>77</v>
      </c>
      <c r="AV144" s="13" t="s">
        <v>77</v>
      </c>
      <c r="AW144" s="13" t="s">
        <v>32</v>
      </c>
      <c r="AX144" s="13" t="s">
        <v>70</v>
      </c>
      <c r="AY144" s="231" t="s">
        <v>108</v>
      </c>
    </row>
    <row r="145" s="13" customFormat="1">
      <c r="A145" s="13"/>
      <c r="B145" s="222"/>
      <c r="C145" s="223"/>
      <c r="D145" s="215" t="s">
        <v>126</v>
      </c>
      <c r="E145" s="232" t="s">
        <v>19</v>
      </c>
      <c r="F145" s="224" t="s">
        <v>203</v>
      </c>
      <c r="G145" s="223"/>
      <c r="H145" s="225">
        <v>68.489999999999995</v>
      </c>
      <c r="I145" s="226"/>
      <c r="J145" s="223"/>
      <c r="K145" s="223"/>
      <c r="L145" s="227"/>
      <c r="M145" s="228"/>
      <c r="N145" s="229"/>
      <c r="O145" s="229"/>
      <c r="P145" s="229"/>
      <c r="Q145" s="229"/>
      <c r="R145" s="229"/>
      <c r="S145" s="229"/>
      <c r="T145" s="23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1" t="s">
        <v>126</v>
      </c>
      <c r="AU145" s="231" t="s">
        <v>77</v>
      </c>
      <c r="AV145" s="13" t="s">
        <v>77</v>
      </c>
      <c r="AW145" s="13" t="s">
        <v>32</v>
      </c>
      <c r="AX145" s="13" t="s">
        <v>70</v>
      </c>
      <c r="AY145" s="231" t="s">
        <v>108</v>
      </c>
    </row>
    <row r="146" s="13" customFormat="1">
      <c r="A146" s="13"/>
      <c r="B146" s="222"/>
      <c r="C146" s="223"/>
      <c r="D146" s="215" t="s">
        <v>126</v>
      </c>
      <c r="E146" s="232" t="s">
        <v>19</v>
      </c>
      <c r="F146" s="224" t="s">
        <v>204</v>
      </c>
      <c r="G146" s="223"/>
      <c r="H146" s="225">
        <v>7.2699999999999996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126</v>
      </c>
      <c r="AU146" s="231" t="s">
        <v>77</v>
      </c>
      <c r="AV146" s="13" t="s">
        <v>77</v>
      </c>
      <c r="AW146" s="13" t="s">
        <v>32</v>
      </c>
      <c r="AX146" s="13" t="s">
        <v>70</v>
      </c>
      <c r="AY146" s="231" t="s">
        <v>108</v>
      </c>
    </row>
    <row r="147" s="13" customFormat="1">
      <c r="A147" s="13"/>
      <c r="B147" s="222"/>
      <c r="C147" s="223"/>
      <c r="D147" s="215" t="s">
        <v>126</v>
      </c>
      <c r="E147" s="232" t="s">
        <v>19</v>
      </c>
      <c r="F147" s="224" t="s">
        <v>205</v>
      </c>
      <c r="G147" s="223"/>
      <c r="H147" s="225">
        <v>61.359999999999999</v>
      </c>
      <c r="I147" s="226"/>
      <c r="J147" s="223"/>
      <c r="K147" s="223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126</v>
      </c>
      <c r="AU147" s="231" t="s">
        <v>77</v>
      </c>
      <c r="AV147" s="13" t="s">
        <v>77</v>
      </c>
      <c r="AW147" s="13" t="s">
        <v>32</v>
      </c>
      <c r="AX147" s="13" t="s">
        <v>70</v>
      </c>
      <c r="AY147" s="231" t="s">
        <v>108</v>
      </c>
    </row>
    <row r="148" s="13" customFormat="1">
      <c r="A148" s="13"/>
      <c r="B148" s="222"/>
      <c r="C148" s="223"/>
      <c r="D148" s="215" t="s">
        <v>126</v>
      </c>
      <c r="E148" s="232" t="s">
        <v>19</v>
      </c>
      <c r="F148" s="224" t="s">
        <v>206</v>
      </c>
      <c r="G148" s="223"/>
      <c r="H148" s="225">
        <v>17.550000000000001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126</v>
      </c>
      <c r="AU148" s="231" t="s">
        <v>77</v>
      </c>
      <c r="AV148" s="13" t="s">
        <v>77</v>
      </c>
      <c r="AW148" s="13" t="s">
        <v>32</v>
      </c>
      <c r="AX148" s="13" t="s">
        <v>70</v>
      </c>
      <c r="AY148" s="231" t="s">
        <v>108</v>
      </c>
    </row>
    <row r="149" s="13" customFormat="1">
      <c r="A149" s="13"/>
      <c r="B149" s="222"/>
      <c r="C149" s="223"/>
      <c r="D149" s="215" t="s">
        <v>126</v>
      </c>
      <c r="E149" s="232" t="s">
        <v>19</v>
      </c>
      <c r="F149" s="224" t="s">
        <v>207</v>
      </c>
      <c r="G149" s="223"/>
      <c r="H149" s="225">
        <v>4.1799999999999997</v>
      </c>
      <c r="I149" s="226"/>
      <c r="J149" s="223"/>
      <c r="K149" s="223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126</v>
      </c>
      <c r="AU149" s="231" t="s">
        <v>77</v>
      </c>
      <c r="AV149" s="13" t="s">
        <v>77</v>
      </c>
      <c r="AW149" s="13" t="s">
        <v>32</v>
      </c>
      <c r="AX149" s="13" t="s">
        <v>70</v>
      </c>
      <c r="AY149" s="231" t="s">
        <v>108</v>
      </c>
    </row>
    <row r="150" s="13" customFormat="1">
      <c r="A150" s="13"/>
      <c r="B150" s="222"/>
      <c r="C150" s="223"/>
      <c r="D150" s="215" t="s">
        <v>126</v>
      </c>
      <c r="E150" s="232" t="s">
        <v>19</v>
      </c>
      <c r="F150" s="224" t="s">
        <v>208</v>
      </c>
      <c r="G150" s="223"/>
      <c r="H150" s="225">
        <v>14.210000000000001</v>
      </c>
      <c r="I150" s="226"/>
      <c r="J150" s="223"/>
      <c r="K150" s="223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126</v>
      </c>
      <c r="AU150" s="231" t="s">
        <v>77</v>
      </c>
      <c r="AV150" s="13" t="s">
        <v>77</v>
      </c>
      <c r="AW150" s="13" t="s">
        <v>32</v>
      </c>
      <c r="AX150" s="13" t="s">
        <v>70</v>
      </c>
      <c r="AY150" s="231" t="s">
        <v>108</v>
      </c>
    </row>
    <row r="151" s="13" customFormat="1">
      <c r="A151" s="13"/>
      <c r="B151" s="222"/>
      <c r="C151" s="223"/>
      <c r="D151" s="215" t="s">
        <v>126</v>
      </c>
      <c r="E151" s="232" t="s">
        <v>19</v>
      </c>
      <c r="F151" s="224" t="s">
        <v>209</v>
      </c>
      <c r="G151" s="223"/>
      <c r="H151" s="225">
        <v>14</v>
      </c>
      <c r="I151" s="226"/>
      <c r="J151" s="223"/>
      <c r="K151" s="223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126</v>
      </c>
      <c r="AU151" s="231" t="s">
        <v>77</v>
      </c>
      <c r="AV151" s="13" t="s">
        <v>77</v>
      </c>
      <c r="AW151" s="13" t="s">
        <v>32</v>
      </c>
      <c r="AX151" s="13" t="s">
        <v>70</v>
      </c>
      <c r="AY151" s="231" t="s">
        <v>108</v>
      </c>
    </row>
    <row r="152" s="13" customFormat="1">
      <c r="A152" s="13"/>
      <c r="B152" s="222"/>
      <c r="C152" s="223"/>
      <c r="D152" s="215" t="s">
        <v>126</v>
      </c>
      <c r="E152" s="232" t="s">
        <v>19</v>
      </c>
      <c r="F152" s="224" t="s">
        <v>210</v>
      </c>
      <c r="G152" s="223"/>
      <c r="H152" s="225">
        <v>21.530000000000001</v>
      </c>
      <c r="I152" s="226"/>
      <c r="J152" s="223"/>
      <c r="K152" s="223"/>
      <c r="L152" s="227"/>
      <c r="M152" s="228"/>
      <c r="N152" s="229"/>
      <c r="O152" s="229"/>
      <c r="P152" s="229"/>
      <c r="Q152" s="229"/>
      <c r="R152" s="229"/>
      <c r="S152" s="229"/>
      <c r="T152" s="23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1" t="s">
        <v>126</v>
      </c>
      <c r="AU152" s="231" t="s">
        <v>77</v>
      </c>
      <c r="AV152" s="13" t="s">
        <v>77</v>
      </c>
      <c r="AW152" s="13" t="s">
        <v>32</v>
      </c>
      <c r="AX152" s="13" t="s">
        <v>70</v>
      </c>
      <c r="AY152" s="231" t="s">
        <v>108</v>
      </c>
    </row>
    <row r="153" s="13" customFormat="1">
      <c r="A153" s="13"/>
      <c r="B153" s="222"/>
      <c r="C153" s="223"/>
      <c r="D153" s="215" t="s">
        <v>126</v>
      </c>
      <c r="E153" s="232" t="s">
        <v>19</v>
      </c>
      <c r="F153" s="224" t="s">
        <v>211</v>
      </c>
      <c r="G153" s="223"/>
      <c r="H153" s="225">
        <v>16.98</v>
      </c>
      <c r="I153" s="226"/>
      <c r="J153" s="223"/>
      <c r="K153" s="223"/>
      <c r="L153" s="227"/>
      <c r="M153" s="228"/>
      <c r="N153" s="229"/>
      <c r="O153" s="229"/>
      <c r="P153" s="229"/>
      <c r="Q153" s="229"/>
      <c r="R153" s="229"/>
      <c r="S153" s="229"/>
      <c r="T153" s="23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1" t="s">
        <v>126</v>
      </c>
      <c r="AU153" s="231" t="s">
        <v>77</v>
      </c>
      <c r="AV153" s="13" t="s">
        <v>77</v>
      </c>
      <c r="AW153" s="13" t="s">
        <v>32</v>
      </c>
      <c r="AX153" s="13" t="s">
        <v>70</v>
      </c>
      <c r="AY153" s="231" t="s">
        <v>108</v>
      </c>
    </row>
    <row r="154" s="13" customFormat="1">
      <c r="A154" s="13"/>
      <c r="B154" s="222"/>
      <c r="C154" s="223"/>
      <c r="D154" s="215" t="s">
        <v>126</v>
      </c>
      <c r="E154" s="232" t="s">
        <v>19</v>
      </c>
      <c r="F154" s="224" t="s">
        <v>212</v>
      </c>
      <c r="G154" s="223"/>
      <c r="H154" s="225">
        <v>27.84</v>
      </c>
      <c r="I154" s="226"/>
      <c r="J154" s="223"/>
      <c r="K154" s="223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126</v>
      </c>
      <c r="AU154" s="231" t="s">
        <v>77</v>
      </c>
      <c r="AV154" s="13" t="s">
        <v>77</v>
      </c>
      <c r="AW154" s="13" t="s">
        <v>32</v>
      </c>
      <c r="AX154" s="13" t="s">
        <v>70</v>
      </c>
      <c r="AY154" s="231" t="s">
        <v>108</v>
      </c>
    </row>
    <row r="155" s="13" customFormat="1">
      <c r="A155" s="13"/>
      <c r="B155" s="222"/>
      <c r="C155" s="223"/>
      <c r="D155" s="215" t="s">
        <v>126</v>
      </c>
      <c r="E155" s="232" t="s">
        <v>19</v>
      </c>
      <c r="F155" s="224" t="s">
        <v>213</v>
      </c>
      <c r="G155" s="223"/>
      <c r="H155" s="225">
        <v>27.670000000000002</v>
      </c>
      <c r="I155" s="226"/>
      <c r="J155" s="223"/>
      <c r="K155" s="223"/>
      <c r="L155" s="227"/>
      <c r="M155" s="228"/>
      <c r="N155" s="229"/>
      <c r="O155" s="229"/>
      <c r="P155" s="229"/>
      <c r="Q155" s="229"/>
      <c r="R155" s="229"/>
      <c r="S155" s="229"/>
      <c r="T155" s="23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1" t="s">
        <v>126</v>
      </c>
      <c r="AU155" s="231" t="s">
        <v>77</v>
      </c>
      <c r="AV155" s="13" t="s">
        <v>77</v>
      </c>
      <c r="AW155" s="13" t="s">
        <v>32</v>
      </c>
      <c r="AX155" s="13" t="s">
        <v>70</v>
      </c>
      <c r="AY155" s="231" t="s">
        <v>108</v>
      </c>
    </row>
    <row r="156" s="13" customFormat="1">
      <c r="A156" s="13"/>
      <c r="B156" s="222"/>
      <c r="C156" s="223"/>
      <c r="D156" s="215" t="s">
        <v>126</v>
      </c>
      <c r="E156" s="232" t="s">
        <v>19</v>
      </c>
      <c r="F156" s="224" t="s">
        <v>214</v>
      </c>
      <c r="G156" s="223"/>
      <c r="H156" s="225">
        <v>17.699999999999999</v>
      </c>
      <c r="I156" s="226"/>
      <c r="J156" s="223"/>
      <c r="K156" s="223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126</v>
      </c>
      <c r="AU156" s="231" t="s">
        <v>77</v>
      </c>
      <c r="AV156" s="13" t="s">
        <v>77</v>
      </c>
      <c r="AW156" s="13" t="s">
        <v>32</v>
      </c>
      <c r="AX156" s="13" t="s">
        <v>70</v>
      </c>
      <c r="AY156" s="231" t="s">
        <v>108</v>
      </c>
    </row>
    <row r="157" s="13" customFormat="1">
      <c r="A157" s="13"/>
      <c r="B157" s="222"/>
      <c r="C157" s="223"/>
      <c r="D157" s="215" t="s">
        <v>126</v>
      </c>
      <c r="E157" s="232" t="s">
        <v>19</v>
      </c>
      <c r="F157" s="224" t="s">
        <v>215</v>
      </c>
      <c r="G157" s="223"/>
      <c r="H157" s="225">
        <v>15.949999999999999</v>
      </c>
      <c r="I157" s="226"/>
      <c r="J157" s="223"/>
      <c r="K157" s="223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126</v>
      </c>
      <c r="AU157" s="231" t="s">
        <v>77</v>
      </c>
      <c r="AV157" s="13" t="s">
        <v>77</v>
      </c>
      <c r="AW157" s="13" t="s">
        <v>32</v>
      </c>
      <c r="AX157" s="13" t="s">
        <v>70</v>
      </c>
      <c r="AY157" s="231" t="s">
        <v>108</v>
      </c>
    </row>
    <row r="158" s="14" customFormat="1">
      <c r="A158" s="14"/>
      <c r="B158" s="233"/>
      <c r="C158" s="234"/>
      <c r="D158" s="215" t="s">
        <v>126</v>
      </c>
      <c r="E158" s="235" t="s">
        <v>19</v>
      </c>
      <c r="F158" s="236" t="s">
        <v>162</v>
      </c>
      <c r="G158" s="234"/>
      <c r="H158" s="237">
        <v>716.25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3" t="s">
        <v>126</v>
      </c>
      <c r="AU158" s="243" t="s">
        <v>77</v>
      </c>
      <c r="AV158" s="14" t="s">
        <v>115</v>
      </c>
      <c r="AW158" s="14" t="s">
        <v>32</v>
      </c>
      <c r="AX158" s="14" t="s">
        <v>75</v>
      </c>
      <c r="AY158" s="243" t="s">
        <v>108</v>
      </c>
    </row>
    <row r="159" s="2" customFormat="1" ht="16.5" customHeight="1">
      <c r="A159" s="41"/>
      <c r="B159" s="42"/>
      <c r="C159" s="244" t="s">
        <v>8</v>
      </c>
      <c r="D159" s="244" t="s">
        <v>216</v>
      </c>
      <c r="E159" s="245" t="s">
        <v>217</v>
      </c>
      <c r="F159" s="246" t="s">
        <v>218</v>
      </c>
      <c r="G159" s="247" t="s">
        <v>155</v>
      </c>
      <c r="H159" s="248">
        <v>787.875</v>
      </c>
      <c r="I159" s="249"/>
      <c r="J159" s="250">
        <f>ROUND(I159*H159,2)</f>
        <v>0</v>
      </c>
      <c r="K159" s="251"/>
      <c r="L159" s="252"/>
      <c r="M159" s="253" t="s">
        <v>19</v>
      </c>
      <c r="N159" s="254" t="s">
        <v>41</v>
      </c>
      <c r="O159" s="87"/>
      <c r="P159" s="211">
        <f>O159*H159</f>
        <v>0</v>
      </c>
      <c r="Q159" s="211">
        <v>0.0025999999999999999</v>
      </c>
      <c r="R159" s="211">
        <f>Q159*H159</f>
        <v>2.0484749999999998</v>
      </c>
      <c r="S159" s="211">
        <v>0</v>
      </c>
      <c r="T159" s="212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3" t="s">
        <v>219</v>
      </c>
      <c r="AT159" s="213" t="s">
        <v>216</v>
      </c>
      <c r="AU159" s="213" t="s">
        <v>77</v>
      </c>
      <c r="AY159" s="20" t="s">
        <v>108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20" t="s">
        <v>75</v>
      </c>
      <c r="BK159" s="214">
        <f>ROUND(I159*H159,2)</f>
        <v>0</v>
      </c>
      <c r="BL159" s="20" t="s">
        <v>156</v>
      </c>
      <c r="BM159" s="213" t="s">
        <v>220</v>
      </c>
    </row>
    <row r="160" s="2" customFormat="1">
      <c r="A160" s="41"/>
      <c r="B160" s="42"/>
      <c r="C160" s="43"/>
      <c r="D160" s="215" t="s">
        <v>117</v>
      </c>
      <c r="E160" s="43"/>
      <c r="F160" s="216" t="s">
        <v>221</v>
      </c>
      <c r="G160" s="43"/>
      <c r="H160" s="43"/>
      <c r="I160" s="217"/>
      <c r="J160" s="43"/>
      <c r="K160" s="43"/>
      <c r="L160" s="47"/>
      <c r="M160" s="218"/>
      <c r="N160" s="219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117</v>
      </c>
      <c r="AU160" s="20" t="s">
        <v>77</v>
      </c>
    </row>
    <row r="161" s="13" customFormat="1">
      <c r="A161" s="13"/>
      <c r="B161" s="222"/>
      <c r="C161" s="223"/>
      <c r="D161" s="215" t="s">
        <v>126</v>
      </c>
      <c r="E161" s="223"/>
      <c r="F161" s="224" t="s">
        <v>222</v>
      </c>
      <c r="G161" s="223"/>
      <c r="H161" s="225">
        <v>787.875</v>
      </c>
      <c r="I161" s="226"/>
      <c r="J161" s="223"/>
      <c r="K161" s="223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126</v>
      </c>
      <c r="AU161" s="231" t="s">
        <v>77</v>
      </c>
      <c r="AV161" s="13" t="s">
        <v>77</v>
      </c>
      <c r="AW161" s="13" t="s">
        <v>4</v>
      </c>
      <c r="AX161" s="13" t="s">
        <v>75</v>
      </c>
      <c r="AY161" s="231" t="s">
        <v>108</v>
      </c>
    </row>
    <row r="162" s="2" customFormat="1" ht="16.5" customHeight="1">
      <c r="A162" s="41"/>
      <c r="B162" s="42"/>
      <c r="C162" s="201" t="s">
        <v>223</v>
      </c>
      <c r="D162" s="201" t="s">
        <v>111</v>
      </c>
      <c r="E162" s="202" t="s">
        <v>224</v>
      </c>
      <c r="F162" s="203" t="s">
        <v>225</v>
      </c>
      <c r="G162" s="204" t="s">
        <v>226</v>
      </c>
      <c r="H162" s="205">
        <v>569.46199999999999</v>
      </c>
      <c r="I162" s="206"/>
      <c r="J162" s="207">
        <f>ROUND(I162*H162,2)</f>
        <v>0</v>
      </c>
      <c r="K162" s="208"/>
      <c r="L162" s="47"/>
      <c r="M162" s="209" t="s">
        <v>19</v>
      </c>
      <c r="N162" s="210" t="s">
        <v>41</v>
      </c>
      <c r="O162" s="87"/>
      <c r="P162" s="211">
        <f>O162*H162</f>
        <v>0</v>
      </c>
      <c r="Q162" s="211">
        <v>0</v>
      </c>
      <c r="R162" s="211">
        <f>Q162*H162</f>
        <v>0</v>
      </c>
      <c r="S162" s="211">
        <v>0.00029999999999999997</v>
      </c>
      <c r="T162" s="212">
        <f>S162*H162</f>
        <v>0.17083859999999998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3" t="s">
        <v>156</v>
      </c>
      <c r="AT162" s="213" t="s">
        <v>111</v>
      </c>
      <c r="AU162" s="213" t="s">
        <v>77</v>
      </c>
      <c r="AY162" s="20" t="s">
        <v>108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20" t="s">
        <v>75</v>
      </c>
      <c r="BK162" s="214">
        <f>ROUND(I162*H162,2)</f>
        <v>0</v>
      </c>
      <c r="BL162" s="20" t="s">
        <v>156</v>
      </c>
      <c r="BM162" s="213" t="s">
        <v>227</v>
      </c>
    </row>
    <row r="163" s="2" customFormat="1">
      <c r="A163" s="41"/>
      <c r="B163" s="42"/>
      <c r="C163" s="43"/>
      <c r="D163" s="215" t="s">
        <v>117</v>
      </c>
      <c r="E163" s="43"/>
      <c r="F163" s="216" t="s">
        <v>228</v>
      </c>
      <c r="G163" s="43"/>
      <c r="H163" s="43"/>
      <c r="I163" s="217"/>
      <c r="J163" s="43"/>
      <c r="K163" s="43"/>
      <c r="L163" s="47"/>
      <c r="M163" s="218"/>
      <c r="N163" s="219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117</v>
      </c>
      <c r="AU163" s="20" t="s">
        <v>77</v>
      </c>
    </row>
    <row r="164" s="2" customFormat="1">
      <c r="A164" s="41"/>
      <c r="B164" s="42"/>
      <c r="C164" s="43"/>
      <c r="D164" s="220" t="s">
        <v>119</v>
      </c>
      <c r="E164" s="43"/>
      <c r="F164" s="221" t="s">
        <v>229</v>
      </c>
      <c r="G164" s="43"/>
      <c r="H164" s="43"/>
      <c r="I164" s="217"/>
      <c r="J164" s="43"/>
      <c r="K164" s="43"/>
      <c r="L164" s="47"/>
      <c r="M164" s="218"/>
      <c r="N164" s="219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119</v>
      </c>
      <c r="AU164" s="20" t="s">
        <v>77</v>
      </c>
    </row>
    <row r="165" s="2" customFormat="1" ht="16.5" customHeight="1">
      <c r="A165" s="41"/>
      <c r="B165" s="42"/>
      <c r="C165" s="201" t="s">
        <v>230</v>
      </c>
      <c r="D165" s="201" t="s">
        <v>111</v>
      </c>
      <c r="E165" s="202" t="s">
        <v>231</v>
      </c>
      <c r="F165" s="203" t="s">
        <v>232</v>
      </c>
      <c r="G165" s="204" t="s">
        <v>226</v>
      </c>
      <c r="H165" s="205">
        <v>569.46199999999999</v>
      </c>
      <c r="I165" s="206"/>
      <c r="J165" s="207">
        <f>ROUND(I165*H165,2)</f>
        <v>0</v>
      </c>
      <c r="K165" s="208"/>
      <c r="L165" s="47"/>
      <c r="M165" s="209" t="s">
        <v>19</v>
      </c>
      <c r="N165" s="210" t="s">
        <v>41</v>
      </c>
      <c r="O165" s="87"/>
      <c r="P165" s="211">
        <f>O165*H165</f>
        <v>0</v>
      </c>
      <c r="Q165" s="211">
        <v>5.0000000000000002E-05</v>
      </c>
      <c r="R165" s="211">
        <f>Q165*H165</f>
        <v>0.028473100000000001</v>
      </c>
      <c r="S165" s="211">
        <v>0</v>
      </c>
      <c r="T165" s="212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3" t="s">
        <v>156</v>
      </c>
      <c r="AT165" s="213" t="s">
        <v>111</v>
      </c>
      <c r="AU165" s="213" t="s">
        <v>77</v>
      </c>
      <c r="AY165" s="20" t="s">
        <v>108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20" t="s">
        <v>75</v>
      </c>
      <c r="BK165" s="214">
        <f>ROUND(I165*H165,2)</f>
        <v>0</v>
      </c>
      <c r="BL165" s="20" t="s">
        <v>156</v>
      </c>
      <c r="BM165" s="213" t="s">
        <v>233</v>
      </c>
    </row>
    <row r="166" s="2" customFormat="1">
      <c r="A166" s="41"/>
      <c r="B166" s="42"/>
      <c r="C166" s="43"/>
      <c r="D166" s="215" t="s">
        <v>117</v>
      </c>
      <c r="E166" s="43"/>
      <c r="F166" s="216" t="s">
        <v>234</v>
      </c>
      <c r="G166" s="43"/>
      <c r="H166" s="43"/>
      <c r="I166" s="217"/>
      <c r="J166" s="43"/>
      <c r="K166" s="43"/>
      <c r="L166" s="47"/>
      <c r="M166" s="218"/>
      <c r="N166" s="219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117</v>
      </c>
      <c r="AU166" s="20" t="s">
        <v>77</v>
      </c>
    </row>
    <row r="167" s="2" customFormat="1">
      <c r="A167" s="41"/>
      <c r="B167" s="42"/>
      <c r="C167" s="43"/>
      <c r="D167" s="220" t="s">
        <v>119</v>
      </c>
      <c r="E167" s="43"/>
      <c r="F167" s="221" t="s">
        <v>235</v>
      </c>
      <c r="G167" s="43"/>
      <c r="H167" s="43"/>
      <c r="I167" s="217"/>
      <c r="J167" s="43"/>
      <c r="K167" s="43"/>
      <c r="L167" s="47"/>
      <c r="M167" s="218"/>
      <c r="N167" s="219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119</v>
      </c>
      <c r="AU167" s="20" t="s">
        <v>77</v>
      </c>
    </row>
    <row r="168" s="13" customFormat="1">
      <c r="A168" s="13"/>
      <c r="B168" s="222"/>
      <c r="C168" s="223"/>
      <c r="D168" s="215" t="s">
        <v>126</v>
      </c>
      <c r="E168" s="232" t="s">
        <v>19</v>
      </c>
      <c r="F168" s="224" t="s">
        <v>236</v>
      </c>
      <c r="G168" s="223"/>
      <c r="H168" s="225">
        <v>37.899999999999999</v>
      </c>
      <c r="I168" s="226"/>
      <c r="J168" s="223"/>
      <c r="K168" s="223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126</v>
      </c>
      <c r="AU168" s="231" t="s">
        <v>77</v>
      </c>
      <c r="AV168" s="13" t="s">
        <v>77</v>
      </c>
      <c r="AW168" s="13" t="s">
        <v>32</v>
      </c>
      <c r="AX168" s="13" t="s">
        <v>70</v>
      </c>
      <c r="AY168" s="231" t="s">
        <v>108</v>
      </c>
    </row>
    <row r="169" s="13" customFormat="1">
      <c r="A169" s="13"/>
      <c r="B169" s="222"/>
      <c r="C169" s="223"/>
      <c r="D169" s="215" t="s">
        <v>126</v>
      </c>
      <c r="E169" s="232" t="s">
        <v>19</v>
      </c>
      <c r="F169" s="224" t="s">
        <v>237</v>
      </c>
      <c r="G169" s="223"/>
      <c r="H169" s="225">
        <v>19.649999999999999</v>
      </c>
      <c r="I169" s="226"/>
      <c r="J169" s="223"/>
      <c r="K169" s="223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126</v>
      </c>
      <c r="AU169" s="231" t="s">
        <v>77</v>
      </c>
      <c r="AV169" s="13" t="s">
        <v>77</v>
      </c>
      <c r="AW169" s="13" t="s">
        <v>32</v>
      </c>
      <c r="AX169" s="13" t="s">
        <v>70</v>
      </c>
      <c r="AY169" s="231" t="s">
        <v>108</v>
      </c>
    </row>
    <row r="170" s="13" customFormat="1">
      <c r="A170" s="13"/>
      <c r="B170" s="222"/>
      <c r="C170" s="223"/>
      <c r="D170" s="215" t="s">
        <v>126</v>
      </c>
      <c r="E170" s="232" t="s">
        <v>19</v>
      </c>
      <c r="F170" s="224" t="s">
        <v>238</v>
      </c>
      <c r="G170" s="223"/>
      <c r="H170" s="225">
        <v>19.649999999999999</v>
      </c>
      <c r="I170" s="226"/>
      <c r="J170" s="223"/>
      <c r="K170" s="223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126</v>
      </c>
      <c r="AU170" s="231" t="s">
        <v>77</v>
      </c>
      <c r="AV170" s="13" t="s">
        <v>77</v>
      </c>
      <c r="AW170" s="13" t="s">
        <v>32</v>
      </c>
      <c r="AX170" s="13" t="s">
        <v>70</v>
      </c>
      <c r="AY170" s="231" t="s">
        <v>108</v>
      </c>
    </row>
    <row r="171" s="13" customFormat="1">
      <c r="A171" s="13"/>
      <c r="B171" s="222"/>
      <c r="C171" s="223"/>
      <c r="D171" s="215" t="s">
        <v>126</v>
      </c>
      <c r="E171" s="232" t="s">
        <v>19</v>
      </c>
      <c r="F171" s="224" t="s">
        <v>239</v>
      </c>
      <c r="G171" s="223"/>
      <c r="H171" s="225">
        <v>18.300000000000001</v>
      </c>
      <c r="I171" s="226"/>
      <c r="J171" s="223"/>
      <c r="K171" s="223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126</v>
      </c>
      <c r="AU171" s="231" t="s">
        <v>77</v>
      </c>
      <c r="AV171" s="13" t="s">
        <v>77</v>
      </c>
      <c r="AW171" s="13" t="s">
        <v>32</v>
      </c>
      <c r="AX171" s="13" t="s">
        <v>70</v>
      </c>
      <c r="AY171" s="231" t="s">
        <v>108</v>
      </c>
    </row>
    <row r="172" s="13" customFormat="1">
      <c r="A172" s="13"/>
      <c r="B172" s="222"/>
      <c r="C172" s="223"/>
      <c r="D172" s="215" t="s">
        <v>126</v>
      </c>
      <c r="E172" s="232" t="s">
        <v>19</v>
      </c>
      <c r="F172" s="224" t="s">
        <v>240</v>
      </c>
      <c r="G172" s="223"/>
      <c r="H172" s="225">
        <v>23.399999999999999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126</v>
      </c>
      <c r="AU172" s="231" t="s">
        <v>77</v>
      </c>
      <c r="AV172" s="13" t="s">
        <v>77</v>
      </c>
      <c r="AW172" s="13" t="s">
        <v>32</v>
      </c>
      <c r="AX172" s="13" t="s">
        <v>70</v>
      </c>
      <c r="AY172" s="231" t="s">
        <v>108</v>
      </c>
    </row>
    <row r="173" s="13" customFormat="1">
      <c r="A173" s="13"/>
      <c r="B173" s="222"/>
      <c r="C173" s="223"/>
      <c r="D173" s="215" t="s">
        <v>126</v>
      </c>
      <c r="E173" s="232" t="s">
        <v>19</v>
      </c>
      <c r="F173" s="224" t="s">
        <v>241</v>
      </c>
      <c r="G173" s="223"/>
      <c r="H173" s="225">
        <v>18.5</v>
      </c>
      <c r="I173" s="226"/>
      <c r="J173" s="223"/>
      <c r="K173" s="223"/>
      <c r="L173" s="227"/>
      <c r="M173" s="228"/>
      <c r="N173" s="229"/>
      <c r="O173" s="229"/>
      <c r="P173" s="229"/>
      <c r="Q173" s="229"/>
      <c r="R173" s="229"/>
      <c r="S173" s="229"/>
      <c r="T173" s="23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1" t="s">
        <v>126</v>
      </c>
      <c r="AU173" s="231" t="s">
        <v>77</v>
      </c>
      <c r="AV173" s="13" t="s">
        <v>77</v>
      </c>
      <c r="AW173" s="13" t="s">
        <v>32</v>
      </c>
      <c r="AX173" s="13" t="s">
        <v>70</v>
      </c>
      <c r="AY173" s="231" t="s">
        <v>108</v>
      </c>
    </row>
    <row r="174" s="13" customFormat="1">
      <c r="A174" s="13"/>
      <c r="B174" s="222"/>
      <c r="C174" s="223"/>
      <c r="D174" s="215" t="s">
        <v>126</v>
      </c>
      <c r="E174" s="232" t="s">
        <v>19</v>
      </c>
      <c r="F174" s="224" t="s">
        <v>242</v>
      </c>
      <c r="G174" s="223"/>
      <c r="H174" s="225">
        <v>42.689999999999998</v>
      </c>
      <c r="I174" s="226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126</v>
      </c>
      <c r="AU174" s="231" t="s">
        <v>77</v>
      </c>
      <c r="AV174" s="13" t="s">
        <v>77</v>
      </c>
      <c r="AW174" s="13" t="s">
        <v>32</v>
      </c>
      <c r="AX174" s="13" t="s">
        <v>70</v>
      </c>
      <c r="AY174" s="231" t="s">
        <v>108</v>
      </c>
    </row>
    <row r="175" s="13" customFormat="1">
      <c r="A175" s="13"/>
      <c r="B175" s="222"/>
      <c r="C175" s="223"/>
      <c r="D175" s="215" t="s">
        <v>126</v>
      </c>
      <c r="E175" s="232" t="s">
        <v>19</v>
      </c>
      <c r="F175" s="224" t="s">
        <v>243</v>
      </c>
      <c r="G175" s="223"/>
      <c r="H175" s="225">
        <v>13.93</v>
      </c>
      <c r="I175" s="226"/>
      <c r="J175" s="223"/>
      <c r="K175" s="223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126</v>
      </c>
      <c r="AU175" s="231" t="s">
        <v>77</v>
      </c>
      <c r="AV175" s="13" t="s">
        <v>77</v>
      </c>
      <c r="AW175" s="13" t="s">
        <v>32</v>
      </c>
      <c r="AX175" s="13" t="s">
        <v>70</v>
      </c>
      <c r="AY175" s="231" t="s">
        <v>108</v>
      </c>
    </row>
    <row r="176" s="13" customFormat="1">
      <c r="A176" s="13"/>
      <c r="B176" s="222"/>
      <c r="C176" s="223"/>
      <c r="D176" s="215" t="s">
        <v>126</v>
      </c>
      <c r="E176" s="232" t="s">
        <v>19</v>
      </c>
      <c r="F176" s="224" t="s">
        <v>244</v>
      </c>
      <c r="G176" s="223"/>
      <c r="H176" s="225">
        <v>10.85</v>
      </c>
      <c r="I176" s="226"/>
      <c r="J176" s="223"/>
      <c r="K176" s="223"/>
      <c r="L176" s="227"/>
      <c r="M176" s="228"/>
      <c r="N176" s="229"/>
      <c r="O176" s="229"/>
      <c r="P176" s="229"/>
      <c r="Q176" s="229"/>
      <c r="R176" s="229"/>
      <c r="S176" s="229"/>
      <c r="T176" s="23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1" t="s">
        <v>126</v>
      </c>
      <c r="AU176" s="231" t="s">
        <v>77</v>
      </c>
      <c r="AV176" s="13" t="s">
        <v>77</v>
      </c>
      <c r="AW176" s="13" t="s">
        <v>32</v>
      </c>
      <c r="AX176" s="13" t="s">
        <v>70</v>
      </c>
      <c r="AY176" s="231" t="s">
        <v>108</v>
      </c>
    </row>
    <row r="177" s="13" customFormat="1">
      <c r="A177" s="13"/>
      <c r="B177" s="222"/>
      <c r="C177" s="223"/>
      <c r="D177" s="215" t="s">
        <v>126</v>
      </c>
      <c r="E177" s="232" t="s">
        <v>19</v>
      </c>
      <c r="F177" s="224" t="s">
        <v>245</v>
      </c>
      <c r="G177" s="223"/>
      <c r="H177" s="225">
        <v>16.940000000000001</v>
      </c>
      <c r="I177" s="226"/>
      <c r="J177" s="223"/>
      <c r="K177" s="223"/>
      <c r="L177" s="227"/>
      <c r="M177" s="228"/>
      <c r="N177" s="229"/>
      <c r="O177" s="229"/>
      <c r="P177" s="229"/>
      <c r="Q177" s="229"/>
      <c r="R177" s="229"/>
      <c r="S177" s="229"/>
      <c r="T177" s="23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1" t="s">
        <v>126</v>
      </c>
      <c r="AU177" s="231" t="s">
        <v>77</v>
      </c>
      <c r="AV177" s="13" t="s">
        <v>77</v>
      </c>
      <c r="AW177" s="13" t="s">
        <v>32</v>
      </c>
      <c r="AX177" s="13" t="s">
        <v>70</v>
      </c>
      <c r="AY177" s="231" t="s">
        <v>108</v>
      </c>
    </row>
    <row r="178" s="13" customFormat="1">
      <c r="A178" s="13"/>
      <c r="B178" s="222"/>
      <c r="C178" s="223"/>
      <c r="D178" s="215" t="s">
        <v>126</v>
      </c>
      <c r="E178" s="232" t="s">
        <v>19</v>
      </c>
      <c r="F178" s="224" t="s">
        <v>246</v>
      </c>
      <c r="G178" s="223"/>
      <c r="H178" s="225">
        <v>16.02</v>
      </c>
      <c r="I178" s="226"/>
      <c r="J178" s="223"/>
      <c r="K178" s="223"/>
      <c r="L178" s="227"/>
      <c r="M178" s="228"/>
      <c r="N178" s="229"/>
      <c r="O178" s="229"/>
      <c r="P178" s="229"/>
      <c r="Q178" s="229"/>
      <c r="R178" s="229"/>
      <c r="S178" s="229"/>
      <c r="T178" s="23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1" t="s">
        <v>126</v>
      </c>
      <c r="AU178" s="231" t="s">
        <v>77</v>
      </c>
      <c r="AV178" s="13" t="s">
        <v>77</v>
      </c>
      <c r="AW178" s="13" t="s">
        <v>32</v>
      </c>
      <c r="AX178" s="13" t="s">
        <v>70</v>
      </c>
      <c r="AY178" s="231" t="s">
        <v>108</v>
      </c>
    </row>
    <row r="179" s="13" customFormat="1">
      <c r="A179" s="13"/>
      <c r="B179" s="222"/>
      <c r="C179" s="223"/>
      <c r="D179" s="215" t="s">
        <v>126</v>
      </c>
      <c r="E179" s="232" t="s">
        <v>19</v>
      </c>
      <c r="F179" s="224" t="s">
        <v>247</v>
      </c>
      <c r="G179" s="223"/>
      <c r="H179" s="225">
        <v>16.02</v>
      </c>
      <c r="I179" s="226"/>
      <c r="J179" s="223"/>
      <c r="K179" s="223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126</v>
      </c>
      <c r="AU179" s="231" t="s">
        <v>77</v>
      </c>
      <c r="AV179" s="13" t="s">
        <v>77</v>
      </c>
      <c r="AW179" s="13" t="s">
        <v>32</v>
      </c>
      <c r="AX179" s="13" t="s">
        <v>70</v>
      </c>
      <c r="AY179" s="231" t="s">
        <v>108</v>
      </c>
    </row>
    <row r="180" s="13" customFormat="1">
      <c r="A180" s="13"/>
      <c r="B180" s="222"/>
      <c r="C180" s="223"/>
      <c r="D180" s="215" t="s">
        <v>126</v>
      </c>
      <c r="E180" s="232" t="s">
        <v>19</v>
      </c>
      <c r="F180" s="224" t="s">
        <v>248</v>
      </c>
      <c r="G180" s="223"/>
      <c r="H180" s="225">
        <v>20.800000000000001</v>
      </c>
      <c r="I180" s="226"/>
      <c r="J180" s="223"/>
      <c r="K180" s="223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126</v>
      </c>
      <c r="AU180" s="231" t="s">
        <v>77</v>
      </c>
      <c r="AV180" s="13" t="s">
        <v>77</v>
      </c>
      <c r="AW180" s="13" t="s">
        <v>32</v>
      </c>
      <c r="AX180" s="13" t="s">
        <v>70</v>
      </c>
      <c r="AY180" s="231" t="s">
        <v>108</v>
      </c>
    </row>
    <row r="181" s="13" customFormat="1">
      <c r="A181" s="13"/>
      <c r="B181" s="222"/>
      <c r="C181" s="223"/>
      <c r="D181" s="215" t="s">
        <v>126</v>
      </c>
      <c r="E181" s="232" t="s">
        <v>19</v>
      </c>
      <c r="F181" s="224" t="s">
        <v>249</v>
      </c>
      <c r="G181" s="223"/>
      <c r="H181" s="225">
        <v>20.800000000000001</v>
      </c>
      <c r="I181" s="226"/>
      <c r="J181" s="223"/>
      <c r="K181" s="223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126</v>
      </c>
      <c r="AU181" s="231" t="s">
        <v>77</v>
      </c>
      <c r="AV181" s="13" t="s">
        <v>77</v>
      </c>
      <c r="AW181" s="13" t="s">
        <v>32</v>
      </c>
      <c r="AX181" s="13" t="s">
        <v>70</v>
      </c>
      <c r="AY181" s="231" t="s">
        <v>108</v>
      </c>
    </row>
    <row r="182" s="13" customFormat="1">
      <c r="A182" s="13"/>
      <c r="B182" s="222"/>
      <c r="C182" s="223"/>
      <c r="D182" s="215" t="s">
        <v>126</v>
      </c>
      <c r="E182" s="232" t="s">
        <v>19</v>
      </c>
      <c r="F182" s="224" t="s">
        <v>250</v>
      </c>
      <c r="G182" s="223"/>
      <c r="H182" s="225">
        <v>16.02</v>
      </c>
      <c r="I182" s="226"/>
      <c r="J182" s="223"/>
      <c r="K182" s="223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126</v>
      </c>
      <c r="AU182" s="231" t="s">
        <v>77</v>
      </c>
      <c r="AV182" s="13" t="s">
        <v>77</v>
      </c>
      <c r="AW182" s="13" t="s">
        <v>32</v>
      </c>
      <c r="AX182" s="13" t="s">
        <v>70</v>
      </c>
      <c r="AY182" s="231" t="s">
        <v>108</v>
      </c>
    </row>
    <row r="183" s="13" customFormat="1">
      <c r="A183" s="13"/>
      <c r="B183" s="222"/>
      <c r="C183" s="223"/>
      <c r="D183" s="215" t="s">
        <v>126</v>
      </c>
      <c r="E183" s="232" t="s">
        <v>19</v>
      </c>
      <c r="F183" s="224" t="s">
        <v>251</v>
      </c>
      <c r="G183" s="223"/>
      <c r="H183" s="225">
        <v>17.32</v>
      </c>
      <c r="I183" s="226"/>
      <c r="J183" s="223"/>
      <c r="K183" s="223"/>
      <c r="L183" s="227"/>
      <c r="M183" s="228"/>
      <c r="N183" s="229"/>
      <c r="O183" s="229"/>
      <c r="P183" s="229"/>
      <c r="Q183" s="229"/>
      <c r="R183" s="229"/>
      <c r="S183" s="229"/>
      <c r="T183" s="23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1" t="s">
        <v>126</v>
      </c>
      <c r="AU183" s="231" t="s">
        <v>77</v>
      </c>
      <c r="AV183" s="13" t="s">
        <v>77</v>
      </c>
      <c r="AW183" s="13" t="s">
        <v>32</v>
      </c>
      <c r="AX183" s="13" t="s">
        <v>70</v>
      </c>
      <c r="AY183" s="231" t="s">
        <v>108</v>
      </c>
    </row>
    <row r="184" s="13" customFormat="1">
      <c r="A184" s="13"/>
      <c r="B184" s="222"/>
      <c r="C184" s="223"/>
      <c r="D184" s="215" t="s">
        <v>126</v>
      </c>
      <c r="E184" s="232" t="s">
        <v>19</v>
      </c>
      <c r="F184" s="224" t="s">
        <v>252</v>
      </c>
      <c r="G184" s="223"/>
      <c r="H184" s="225">
        <v>31.942</v>
      </c>
      <c r="I184" s="226"/>
      <c r="J184" s="223"/>
      <c r="K184" s="223"/>
      <c r="L184" s="227"/>
      <c r="M184" s="228"/>
      <c r="N184" s="229"/>
      <c r="O184" s="229"/>
      <c r="P184" s="229"/>
      <c r="Q184" s="229"/>
      <c r="R184" s="229"/>
      <c r="S184" s="229"/>
      <c r="T184" s="23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1" t="s">
        <v>126</v>
      </c>
      <c r="AU184" s="231" t="s">
        <v>77</v>
      </c>
      <c r="AV184" s="13" t="s">
        <v>77</v>
      </c>
      <c r="AW184" s="13" t="s">
        <v>32</v>
      </c>
      <c r="AX184" s="13" t="s">
        <v>70</v>
      </c>
      <c r="AY184" s="231" t="s">
        <v>108</v>
      </c>
    </row>
    <row r="185" s="13" customFormat="1">
      <c r="A185" s="13"/>
      <c r="B185" s="222"/>
      <c r="C185" s="223"/>
      <c r="D185" s="215" t="s">
        <v>126</v>
      </c>
      <c r="E185" s="232" t="s">
        <v>19</v>
      </c>
      <c r="F185" s="224" t="s">
        <v>253</v>
      </c>
      <c r="G185" s="223"/>
      <c r="H185" s="225">
        <v>10.029999999999999</v>
      </c>
      <c r="I185" s="226"/>
      <c r="J185" s="223"/>
      <c r="K185" s="223"/>
      <c r="L185" s="227"/>
      <c r="M185" s="228"/>
      <c r="N185" s="229"/>
      <c r="O185" s="229"/>
      <c r="P185" s="229"/>
      <c r="Q185" s="229"/>
      <c r="R185" s="229"/>
      <c r="S185" s="229"/>
      <c r="T185" s="23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1" t="s">
        <v>126</v>
      </c>
      <c r="AU185" s="231" t="s">
        <v>77</v>
      </c>
      <c r="AV185" s="13" t="s">
        <v>77</v>
      </c>
      <c r="AW185" s="13" t="s">
        <v>32</v>
      </c>
      <c r="AX185" s="13" t="s">
        <v>70</v>
      </c>
      <c r="AY185" s="231" t="s">
        <v>108</v>
      </c>
    </row>
    <row r="186" s="13" customFormat="1">
      <c r="A186" s="13"/>
      <c r="B186" s="222"/>
      <c r="C186" s="223"/>
      <c r="D186" s="215" t="s">
        <v>126</v>
      </c>
      <c r="E186" s="232" t="s">
        <v>19</v>
      </c>
      <c r="F186" s="224" t="s">
        <v>254</v>
      </c>
      <c r="G186" s="223"/>
      <c r="H186" s="225">
        <v>41.740000000000002</v>
      </c>
      <c r="I186" s="226"/>
      <c r="J186" s="223"/>
      <c r="K186" s="223"/>
      <c r="L186" s="227"/>
      <c r="M186" s="228"/>
      <c r="N186" s="229"/>
      <c r="O186" s="229"/>
      <c r="P186" s="229"/>
      <c r="Q186" s="229"/>
      <c r="R186" s="229"/>
      <c r="S186" s="229"/>
      <c r="T186" s="23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1" t="s">
        <v>126</v>
      </c>
      <c r="AU186" s="231" t="s">
        <v>77</v>
      </c>
      <c r="AV186" s="13" t="s">
        <v>77</v>
      </c>
      <c r="AW186" s="13" t="s">
        <v>32</v>
      </c>
      <c r="AX186" s="13" t="s">
        <v>70</v>
      </c>
      <c r="AY186" s="231" t="s">
        <v>108</v>
      </c>
    </row>
    <row r="187" s="13" customFormat="1">
      <c r="A187" s="13"/>
      <c r="B187" s="222"/>
      <c r="C187" s="223"/>
      <c r="D187" s="215" t="s">
        <v>126</v>
      </c>
      <c r="E187" s="232" t="s">
        <v>19</v>
      </c>
      <c r="F187" s="224" t="s">
        <v>255</v>
      </c>
      <c r="G187" s="223"/>
      <c r="H187" s="225">
        <v>16.489999999999998</v>
      </c>
      <c r="I187" s="226"/>
      <c r="J187" s="223"/>
      <c r="K187" s="223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126</v>
      </c>
      <c r="AU187" s="231" t="s">
        <v>77</v>
      </c>
      <c r="AV187" s="13" t="s">
        <v>77</v>
      </c>
      <c r="AW187" s="13" t="s">
        <v>32</v>
      </c>
      <c r="AX187" s="13" t="s">
        <v>70</v>
      </c>
      <c r="AY187" s="231" t="s">
        <v>108</v>
      </c>
    </row>
    <row r="188" s="13" customFormat="1">
      <c r="A188" s="13"/>
      <c r="B188" s="222"/>
      <c r="C188" s="223"/>
      <c r="D188" s="215" t="s">
        <v>126</v>
      </c>
      <c r="E188" s="232" t="s">
        <v>19</v>
      </c>
      <c r="F188" s="224" t="s">
        <v>256</v>
      </c>
      <c r="G188" s="223"/>
      <c r="H188" s="225">
        <v>7.8499999999999996</v>
      </c>
      <c r="I188" s="226"/>
      <c r="J188" s="223"/>
      <c r="K188" s="223"/>
      <c r="L188" s="227"/>
      <c r="M188" s="228"/>
      <c r="N188" s="229"/>
      <c r="O188" s="229"/>
      <c r="P188" s="229"/>
      <c r="Q188" s="229"/>
      <c r="R188" s="229"/>
      <c r="S188" s="229"/>
      <c r="T188" s="23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1" t="s">
        <v>126</v>
      </c>
      <c r="AU188" s="231" t="s">
        <v>77</v>
      </c>
      <c r="AV188" s="13" t="s">
        <v>77</v>
      </c>
      <c r="AW188" s="13" t="s">
        <v>32</v>
      </c>
      <c r="AX188" s="13" t="s">
        <v>70</v>
      </c>
      <c r="AY188" s="231" t="s">
        <v>108</v>
      </c>
    </row>
    <row r="189" s="13" customFormat="1">
      <c r="A189" s="13"/>
      <c r="B189" s="222"/>
      <c r="C189" s="223"/>
      <c r="D189" s="215" t="s">
        <v>126</v>
      </c>
      <c r="E189" s="232" t="s">
        <v>19</v>
      </c>
      <c r="F189" s="224" t="s">
        <v>257</v>
      </c>
      <c r="G189" s="223"/>
      <c r="H189" s="225">
        <v>10.82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126</v>
      </c>
      <c r="AU189" s="231" t="s">
        <v>77</v>
      </c>
      <c r="AV189" s="13" t="s">
        <v>77</v>
      </c>
      <c r="AW189" s="13" t="s">
        <v>32</v>
      </c>
      <c r="AX189" s="13" t="s">
        <v>70</v>
      </c>
      <c r="AY189" s="231" t="s">
        <v>108</v>
      </c>
    </row>
    <row r="190" s="13" customFormat="1">
      <c r="A190" s="13"/>
      <c r="B190" s="222"/>
      <c r="C190" s="223"/>
      <c r="D190" s="215" t="s">
        <v>126</v>
      </c>
      <c r="E190" s="232" t="s">
        <v>19</v>
      </c>
      <c r="F190" s="224" t="s">
        <v>258</v>
      </c>
      <c r="G190" s="223"/>
      <c r="H190" s="225">
        <v>14.720000000000001</v>
      </c>
      <c r="I190" s="226"/>
      <c r="J190" s="223"/>
      <c r="K190" s="223"/>
      <c r="L190" s="227"/>
      <c r="M190" s="228"/>
      <c r="N190" s="229"/>
      <c r="O190" s="229"/>
      <c r="P190" s="229"/>
      <c r="Q190" s="229"/>
      <c r="R190" s="229"/>
      <c r="S190" s="229"/>
      <c r="T190" s="23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1" t="s">
        <v>126</v>
      </c>
      <c r="AU190" s="231" t="s">
        <v>77</v>
      </c>
      <c r="AV190" s="13" t="s">
        <v>77</v>
      </c>
      <c r="AW190" s="13" t="s">
        <v>32</v>
      </c>
      <c r="AX190" s="13" t="s">
        <v>70</v>
      </c>
      <c r="AY190" s="231" t="s">
        <v>108</v>
      </c>
    </row>
    <row r="191" s="13" customFormat="1">
      <c r="A191" s="13"/>
      <c r="B191" s="222"/>
      <c r="C191" s="223"/>
      <c r="D191" s="215" t="s">
        <v>126</v>
      </c>
      <c r="E191" s="232" t="s">
        <v>19</v>
      </c>
      <c r="F191" s="224" t="s">
        <v>259</v>
      </c>
      <c r="G191" s="223"/>
      <c r="H191" s="225">
        <v>17.359999999999999</v>
      </c>
      <c r="I191" s="226"/>
      <c r="J191" s="223"/>
      <c r="K191" s="223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126</v>
      </c>
      <c r="AU191" s="231" t="s">
        <v>77</v>
      </c>
      <c r="AV191" s="13" t="s">
        <v>77</v>
      </c>
      <c r="AW191" s="13" t="s">
        <v>32</v>
      </c>
      <c r="AX191" s="13" t="s">
        <v>70</v>
      </c>
      <c r="AY191" s="231" t="s">
        <v>108</v>
      </c>
    </row>
    <row r="192" s="13" customFormat="1">
      <c r="A192" s="13"/>
      <c r="B192" s="222"/>
      <c r="C192" s="223"/>
      <c r="D192" s="215" t="s">
        <v>126</v>
      </c>
      <c r="E192" s="232" t="s">
        <v>19</v>
      </c>
      <c r="F192" s="224" t="s">
        <v>260</v>
      </c>
      <c r="G192" s="223"/>
      <c r="H192" s="225">
        <v>16.02</v>
      </c>
      <c r="I192" s="226"/>
      <c r="J192" s="223"/>
      <c r="K192" s="223"/>
      <c r="L192" s="227"/>
      <c r="M192" s="228"/>
      <c r="N192" s="229"/>
      <c r="O192" s="229"/>
      <c r="P192" s="229"/>
      <c r="Q192" s="229"/>
      <c r="R192" s="229"/>
      <c r="S192" s="229"/>
      <c r="T192" s="23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1" t="s">
        <v>126</v>
      </c>
      <c r="AU192" s="231" t="s">
        <v>77</v>
      </c>
      <c r="AV192" s="13" t="s">
        <v>77</v>
      </c>
      <c r="AW192" s="13" t="s">
        <v>32</v>
      </c>
      <c r="AX192" s="13" t="s">
        <v>70</v>
      </c>
      <c r="AY192" s="231" t="s">
        <v>108</v>
      </c>
    </row>
    <row r="193" s="13" customFormat="1">
      <c r="A193" s="13"/>
      <c r="B193" s="222"/>
      <c r="C193" s="223"/>
      <c r="D193" s="215" t="s">
        <v>126</v>
      </c>
      <c r="E193" s="232" t="s">
        <v>19</v>
      </c>
      <c r="F193" s="224" t="s">
        <v>261</v>
      </c>
      <c r="G193" s="223"/>
      <c r="H193" s="225">
        <v>20.859999999999999</v>
      </c>
      <c r="I193" s="226"/>
      <c r="J193" s="223"/>
      <c r="K193" s="223"/>
      <c r="L193" s="227"/>
      <c r="M193" s="228"/>
      <c r="N193" s="229"/>
      <c r="O193" s="229"/>
      <c r="P193" s="229"/>
      <c r="Q193" s="229"/>
      <c r="R193" s="229"/>
      <c r="S193" s="229"/>
      <c r="T193" s="23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1" t="s">
        <v>126</v>
      </c>
      <c r="AU193" s="231" t="s">
        <v>77</v>
      </c>
      <c r="AV193" s="13" t="s">
        <v>77</v>
      </c>
      <c r="AW193" s="13" t="s">
        <v>32</v>
      </c>
      <c r="AX193" s="13" t="s">
        <v>70</v>
      </c>
      <c r="AY193" s="231" t="s">
        <v>108</v>
      </c>
    </row>
    <row r="194" s="13" customFormat="1">
      <c r="A194" s="13"/>
      <c r="B194" s="222"/>
      <c r="C194" s="223"/>
      <c r="D194" s="215" t="s">
        <v>126</v>
      </c>
      <c r="E194" s="232" t="s">
        <v>19</v>
      </c>
      <c r="F194" s="224" t="s">
        <v>262</v>
      </c>
      <c r="G194" s="223"/>
      <c r="H194" s="225">
        <v>20.800000000000001</v>
      </c>
      <c r="I194" s="226"/>
      <c r="J194" s="223"/>
      <c r="K194" s="223"/>
      <c r="L194" s="227"/>
      <c r="M194" s="228"/>
      <c r="N194" s="229"/>
      <c r="O194" s="229"/>
      <c r="P194" s="229"/>
      <c r="Q194" s="229"/>
      <c r="R194" s="229"/>
      <c r="S194" s="229"/>
      <c r="T194" s="23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1" t="s">
        <v>126</v>
      </c>
      <c r="AU194" s="231" t="s">
        <v>77</v>
      </c>
      <c r="AV194" s="13" t="s">
        <v>77</v>
      </c>
      <c r="AW194" s="13" t="s">
        <v>32</v>
      </c>
      <c r="AX194" s="13" t="s">
        <v>70</v>
      </c>
      <c r="AY194" s="231" t="s">
        <v>108</v>
      </c>
    </row>
    <row r="195" s="13" customFormat="1">
      <c r="A195" s="13"/>
      <c r="B195" s="222"/>
      <c r="C195" s="223"/>
      <c r="D195" s="215" t="s">
        <v>126</v>
      </c>
      <c r="E195" s="232" t="s">
        <v>19</v>
      </c>
      <c r="F195" s="224" t="s">
        <v>263</v>
      </c>
      <c r="G195" s="223"/>
      <c r="H195" s="225">
        <v>16.02</v>
      </c>
      <c r="I195" s="226"/>
      <c r="J195" s="223"/>
      <c r="K195" s="223"/>
      <c r="L195" s="227"/>
      <c r="M195" s="228"/>
      <c r="N195" s="229"/>
      <c r="O195" s="229"/>
      <c r="P195" s="229"/>
      <c r="Q195" s="229"/>
      <c r="R195" s="229"/>
      <c r="S195" s="229"/>
      <c r="T195" s="23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1" t="s">
        <v>126</v>
      </c>
      <c r="AU195" s="231" t="s">
        <v>77</v>
      </c>
      <c r="AV195" s="13" t="s">
        <v>77</v>
      </c>
      <c r="AW195" s="13" t="s">
        <v>32</v>
      </c>
      <c r="AX195" s="13" t="s">
        <v>70</v>
      </c>
      <c r="AY195" s="231" t="s">
        <v>108</v>
      </c>
    </row>
    <row r="196" s="13" customFormat="1">
      <c r="A196" s="13"/>
      <c r="B196" s="222"/>
      <c r="C196" s="223"/>
      <c r="D196" s="215" t="s">
        <v>126</v>
      </c>
      <c r="E196" s="232" t="s">
        <v>19</v>
      </c>
      <c r="F196" s="224" t="s">
        <v>264</v>
      </c>
      <c r="G196" s="223"/>
      <c r="H196" s="225">
        <v>16.02</v>
      </c>
      <c r="I196" s="226"/>
      <c r="J196" s="223"/>
      <c r="K196" s="223"/>
      <c r="L196" s="227"/>
      <c r="M196" s="228"/>
      <c r="N196" s="229"/>
      <c r="O196" s="229"/>
      <c r="P196" s="229"/>
      <c r="Q196" s="229"/>
      <c r="R196" s="229"/>
      <c r="S196" s="229"/>
      <c r="T196" s="23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1" t="s">
        <v>126</v>
      </c>
      <c r="AU196" s="231" t="s">
        <v>77</v>
      </c>
      <c r="AV196" s="13" t="s">
        <v>77</v>
      </c>
      <c r="AW196" s="13" t="s">
        <v>32</v>
      </c>
      <c r="AX196" s="13" t="s">
        <v>70</v>
      </c>
      <c r="AY196" s="231" t="s">
        <v>108</v>
      </c>
    </row>
    <row r="197" s="14" customFormat="1">
      <c r="A197" s="14"/>
      <c r="B197" s="233"/>
      <c r="C197" s="234"/>
      <c r="D197" s="215" t="s">
        <v>126</v>
      </c>
      <c r="E197" s="235" t="s">
        <v>19</v>
      </c>
      <c r="F197" s="236" t="s">
        <v>162</v>
      </c>
      <c r="G197" s="234"/>
      <c r="H197" s="237">
        <v>569.46199999999988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3" t="s">
        <v>126</v>
      </c>
      <c r="AU197" s="243" t="s">
        <v>77</v>
      </c>
      <c r="AV197" s="14" t="s">
        <v>115</v>
      </c>
      <c r="AW197" s="14" t="s">
        <v>32</v>
      </c>
      <c r="AX197" s="14" t="s">
        <v>75</v>
      </c>
      <c r="AY197" s="243" t="s">
        <v>108</v>
      </c>
    </row>
    <row r="198" s="2" customFormat="1" ht="16.5" customHeight="1">
      <c r="A198" s="41"/>
      <c r="B198" s="42"/>
      <c r="C198" s="244" t="s">
        <v>265</v>
      </c>
      <c r="D198" s="244" t="s">
        <v>216</v>
      </c>
      <c r="E198" s="245" t="s">
        <v>217</v>
      </c>
      <c r="F198" s="246" t="s">
        <v>218</v>
      </c>
      <c r="G198" s="247" t="s">
        <v>155</v>
      </c>
      <c r="H198" s="248">
        <v>65.488</v>
      </c>
      <c r="I198" s="249"/>
      <c r="J198" s="250">
        <f>ROUND(I198*H198,2)</f>
        <v>0</v>
      </c>
      <c r="K198" s="251"/>
      <c r="L198" s="252"/>
      <c r="M198" s="253" t="s">
        <v>19</v>
      </c>
      <c r="N198" s="254" t="s">
        <v>41</v>
      </c>
      <c r="O198" s="87"/>
      <c r="P198" s="211">
        <f>O198*H198</f>
        <v>0</v>
      </c>
      <c r="Q198" s="211">
        <v>0.0025999999999999999</v>
      </c>
      <c r="R198" s="211">
        <f>Q198*H198</f>
        <v>0.1702688</v>
      </c>
      <c r="S198" s="211">
        <v>0</v>
      </c>
      <c r="T198" s="212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3" t="s">
        <v>219</v>
      </c>
      <c r="AT198" s="213" t="s">
        <v>216</v>
      </c>
      <c r="AU198" s="213" t="s">
        <v>77</v>
      </c>
      <c r="AY198" s="20" t="s">
        <v>108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20" t="s">
        <v>75</v>
      </c>
      <c r="BK198" s="214">
        <f>ROUND(I198*H198,2)</f>
        <v>0</v>
      </c>
      <c r="BL198" s="20" t="s">
        <v>156</v>
      </c>
      <c r="BM198" s="213" t="s">
        <v>266</v>
      </c>
    </row>
    <row r="199" s="2" customFormat="1">
      <c r="A199" s="41"/>
      <c r="B199" s="42"/>
      <c r="C199" s="43"/>
      <c r="D199" s="215" t="s">
        <v>117</v>
      </c>
      <c r="E199" s="43"/>
      <c r="F199" s="216" t="s">
        <v>221</v>
      </c>
      <c r="G199" s="43"/>
      <c r="H199" s="43"/>
      <c r="I199" s="217"/>
      <c r="J199" s="43"/>
      <c r="K199" s="43"/>
      <c r="L199" s="47"/>
      <c r="M199" s="218"/>
      <c r="N199" s="219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117</v>
      </c>
      <c r="AU199" s="20" t="s">
        <v>77</v>
      </c>
    </row>
    <row r="200" s="13" customFormat="1">
      <c r="A200" s="13"/>
      <c r="B200" s="222"/>
      <c r="C200" s="223"/>
      <c r="D200" s="215" t="s">
        <v>126</v>
      </c>
      <c r="E200" s="223"/>
      <c r="F200" s="224" t="s">
        <v>267</v>
      </c>
      <c r="G200" s="223"/>
      <c r="H200" s="225">
        <v>65.488</v>
      </c>
      <c r="I200" s="226"/>
      <c r="J200" s="223"/>
      <c r="K200" s="223"/>
      <c r="L200" s="227"/>
      <c r="M200" s="228"/>
      <c r="N200" s="229"/>
      <c r="O200" s="229"/>
      <c r="P200" s="229"/>
      <c r="Q200" s="229"/>
      <c r="R200" s="229"/>
      <c r="S200" s="229"/>
      <c r="T200" s="23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1" t="s">
        <v>126</v>
      </c>
      <c r="AU200" s="231" t="s">
        <v>77</v>
      </c>
      <c r="AV200" s="13" t="s">
        <v>77</v>
      </c>
      <c r="AW200" s="13" t="s">
        <v>4</v>
      </c>
      <c r="AX200" s="13" t="s">
        <v>75</v>
      </c>
      <c r="AY200" s="231" t="s">
        <v>108</v>
      </c>
    </row>
    <row r="201" s="2" customFormat="1" ht="16.5" customHeight="1">
      <c r="A201" s="41"/>
      <c r="B201" s="42"/>
      <c r="C201" s="201" t="s">
        <v>156</v>
      </c>
      <c r="D201" s="201" t="s">
        <v>111</v>
      </c>
      <c r="E201" s="202" t="s">
        <v>268</v>
      </c>
      <c r="F201" s="203" t="s">
        <v>269</v>
      </c>
      <c r="G201" s="204" t="s">
        <v>155</v>
      </c>
      <c r="H201" s="205">
        <v>773.19600000000003</v>
      </c>
      <c r="I201" s="206"/>
      <c r="J201" s="207">
        <f>ROUND(I201*H201,2)</f>
        <v>0</v>
      </c>
      <c r="K201" s="208"/>
      <c r="L201" s="47"/>
      <c r="M201" s="209" t="s">
        <v>19</v>
      </c>
      <c r="N201" s="210" t="s">
        <v>41</v>
      </c>
      <c r="O201" s="87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3" t="s">
        <v>156</v>
      </c>
      <c r="AT201" s="213" t="s">
        <v>111</v>
      </c>
      <c r="AU201" s="213" t="s">
        <v>77</v>
      </c>
      <c r="AY201" s="20" t="s">
        <v>108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20" t="s">
        <v>75</v>
      </c>
      <c r="BK201" s="214">
        <f>ROUND(I201*H201,2)</f>
        <v>0</v>
      </c>
      <c r="BL201" s="20" t="s">
        <v>156</v>
      </c>
      <c r="BM201" s="213" t="s">
        <v>270</v>
      </c>
    </row>
    <row r="202" s="2" customFormat="1">
      <c r="A202" s="41"/>
      <c r="B202" s="42"/>
      <c r="C202" s="43"/>
      <c r="D202" s="215" t="s">
        <v>117</v>
      </c>
      <c r="E202" s="43"/>
      <c r="F202" s="216" t="s">
        <v>271</v>
      </c>
      <c r="G202" s="43"/>
      <c r="H202" s="43"/>
      <c r="I202" s="217"/>
      <c r="J202" s="43"/>
      <c r="K202" s="43"/>
      <c r="L202" s="47"/>
      <c r="M202" s="218"/>
      <c r="N202" s="219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117</v>
      </c>
      <c r="AU202" s="20" t="s">
        <v>77</v>
      </c>
    </row>
    <row r="203" s="2" customFormat="1">
      <c r="A203" s="41"/>
      <c r="B203" s="42"/>
      <c r="C203" s="43"/>
      <c r="D203" s="220" t="s">
        <v>119</v>
      </c>
      <c r="E203" s="43"/>
      <c r="F203" s="221" t="s">
        <v>272</v>
      </c>
      <c r="G203" s="43"/>
      <c r="H203" s="43"/>
      <c r="I203" s="217"/>
      <c r="J203" s="43"/>
      <c r="K203" s="43"/>
      <c r="L203" s="47"/>
      <c r="M203" s="218"/>
      <c r="N203" s="219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119</v>
      </c>
      <c r="AU203" s="20" t="s">
        <v>77</v>
      </c>
    </row>
    <row r="204" s="13" customFormat="1">
      <c r="A204" s="13"/>
      <c r="B204" s="222"/>
      <c r="C204" s="223"/>
      <c r="D204" s="215" t="s">
        <v>126</v>
      </c>
      <c r="E204" s="232" t="s">
        <v>19</v>
      </c>
      <c r="F204" s="224" t="s">
        <v>160</v>
      </c>
      <c r="G204" s="223"/>
      <c r="H204" s="225">
        <v>716.25</v>
      </c>
      <c r="I204" s="226"/>
      <c r="J204" s="223"/>
      <c r="K204" s="223"/>
      <c r="L204" s="227"/>
      <c r="M204" s="228"/>
      <c r="N204" s="229"/>
      <c r="O204" s="229"/>
      <c r="P204" s="229"/>
      <c r="Q204" s="229"/>
      <c r="R204" s="229"/>
      <c r="S204" s="229"/>
      <c r="T204" s="23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1" t="s">
        <v>126</v>
      </c>
      <c r="AU204" s="231" t="s">
        <v>77</v>
      </c>
      <c r="AV204" s="13" t="s">
        <v>77</v>
      </c>
      <c r="AW204" s="13" t="s">
        <v>32</v>
      </c>
      <c r="AX204" s="13" t="s">
        <v>70</v>
      </c>
      <c r="AY204" s="231" t="s">
        <v>108</v>
      </c>
    </row>
    <row r="205" s="13" customFormat="1">
      <c r="A205" s="13"/>
      <c r="B205" s="222"/>
      <c r="C205" s="223"/>
      <c r="D205" s="215" t="s">
        <v>126</v>
      </c>
      <c r="E205" s="232" t="s">
        <v>19</v>
      </c>
      <c r="F205" s="224" t="s">
        <v>161</v>
      </c>
      <c r="G205" s="223"/>
      <c r="H205" s="225">
        <v>56.945999999999998</v>
      </c>
      <c r="I205" s="226"/>
      <c r="J205" s="223"/>
      <c r="K205" s="223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126</v>
      </c>
      <c r="AU205" s="231" t="s">
        <v>77</v>
      </c>
      <c r="AV205" s="13" t="s">
        <v>77</v>
      </c>
      <c r="AW205" s="13" t="s">
        <v>32</v>
      </c>
      <c r="AX205" s="13" t="s">
        <v>70</v>
      </c>
      <c r="AY205" s="231" t="s">
        <v>108</v>
      </c>
    </row>
    <row r="206" s="14" customFormat="1">
      <c r="A206" s="14"/>
      <c r="B206" s="233"/>
      <c r="C206" s="234"/>
      <c r="D206" s="215" t="s">
        <v>126</v>
      </c>
      <c r="E206" s="235" t="s">
        <v>19</v>
      </c>
      <c r="F206" s="236" t="s">
        <v>162</v>
      </c>
      <c r="G206" s="234"/>
      <c r="H206" s="237">
        <v>773.19600000000003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3" t="s">
        <v>126</v>
      </c>
      <c r="AU206" s="243" t="s">
        <v>77</v>
      </c>
      <c r="AV206" s="14" t="s">
        <v>115</v>
      </c>
      <c r="AW206" s="14" t="s">
        <v>32</v>
      </c>
      <c r="AX206" s="14" t="s">
        <v>75</v>
      </c>
      <c r="AY206" s="243" t="s">
        <v>108</v>
      </c>
    </row>
    <row r="207" s="2" customFormat="1" ht="16.5" customHeight="1">
      <c r="A207" s="41"/>
      <c r="B207" s="42"/>
      <c r="C207" s="201" t="s">
        <v>273</v>
      </c>
      <c r="D207" s="201" t="s">
        <v>111</v>
      </c>
      <c r="E207" s="202" t="s">
        <v>274</v>
      </c>
      <c r="F207" s="203" t="s">
        <v>275</v>
      </c>
      <c r="G207" s="204" t="s">
        <v>114</v>
      </c>
      <c r="H207" s="205">
        <v>5.8399999999999999</v>
      </c>
      <c r="I207" s="206"/>
      <c r="J207" s="207">
        <f>ROUND(I207*H207,2)</f>
        <v>0</v>
      </c>
      <c r="K207" s="208"/>
      <c r="L207" s="47"/>
      <c r="M207" s="209" t="s">
        <v>19</v>
      </c>
      <c r="N207" s="210" t="s">
        <v>41</v>
      </c>
      <c r="O207" s="87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3" t="s">
        <v>156</v>
      </c>
      <c r="AT207" s="213" t="s">
        <v>111</v>
      </c>
      <c r="AU207" s="213" t="s">
        <v>77</v>
      </c>
      <c r="AY207" s="20" t="s">
        <v>108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20" t="s">
        <v>75</v>
      </c>
      <c r="BK207" s="214">
        <f>ROUND(I207*H207,2)</f>
        <v>0</v>
      </c>
      <c r="BL207" s="20" t="s">
        <v>156</v>
      </c>
      <c r="BM207" s="213" t="s">
        <v>276</v>
      </c>
    </row>
    <row r="208" s="2" customFormat="1">
      <c r="A208" s="41"/>
      <c r="B208" s="42"/>
      <c r="C208" s="43"/>
      <c r="D208" s="215" t="s">
        <v>117</v>
      </c>
      <c r="E208" s="43"/>
      <c r="F208" s="216" t="s">
        <v>277</v>
      </c>
      <c r="G208" s="43"/>
      <c r="H208" s="43"/>
      <c r="I208" s="217"/>
      <c r="J208" s="43"/>
      <c r="K208" s="43"/>
      <c r="L208" s="47"/>
      <c r="M208" s="218"/>
      <c r="N208" s="219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117</v>
      </c>
      <c r="AU208" s="20" t="s">
        <v>77</v>
      </c>
    </row>
    <row r="209" s="2" customFormat="1">
      <c r="A209" s="41"/>
      <c r="B209" s="42"/>
      <c r="C209" s="43"/>
      <c r="D209" s="220" t="s">
        <v>119</v>
      </c>
      <c r="E209" s="43"/>
      <c r="F209" s="221" t="s">
        <v>278</v>
      </c>
      <c r="G209" s="43"/>
      <c r="H209" s="43"/>
      <c r="I209" s="217"/>
      <c r="J209" s="43"/>
      <c r="K209" s="43"/>
      <c r="L209" s="47"/>
      <c r="M209" s="218"/>
      <c r="N209" s="219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119</v>
      </c>
      <c r="AU209" s="20" t="s">
        <v>77</v>
      </c>
    </row>
    <row r="210" s="12" customFormat="1" ht="22.8" customHeight="1">
      <c r="A210" s="12"/>
      <c r="B210" s="185"/>
      <c r="C210" s="186"/>
      <c r="D210" s="187" t="s">
        <v>69</v>
      </c>
      <c r="E210" s="199" t="s">
        <v>279</v>
      </c>
      <c r="F210" s="199" t="s">
        <v>280</v>
      </c>
      <c r="G210" s="186"/>
      <c r="H210" s="186"/>
      <c r="I210" s="189"/>
      <c r="J210" s="200">
        <f>BK210</f>
        <v>0</v>
      </c>
      <c r="K210" s="186"/>
      <c r="L210" s="191"/>
      <c r="M210" s="192"/>
      <c r="N210" s="193"/>
      <c r="O210" s="193"/>
      <c r="P210" s="194">
        <f>SUM(P211:P279)</f>
        <v>0</v>
      </c>
      <c r="Q210" s="193"/>
      <c r="R210" s="194">
        <f>SUM(R211:R279)</f>
        <v>0.65324972000000003</v>
      </c>
      <c r="S210" s="193"/>
      <c r="T210" s="195">
        <f>SUM(T211:T279)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6" t="s">
        <v>77</v>
      </c>
      <c r="AT210" s="197" t="s">
        <v>69</v>
      </c>
      <c r="AU210" s="197" t="s">
        <v>75</v>
      </c>
      <c r="AY210" s="196" t="s">
        <v>108</v>
      </c>
      <c r="BK210" s="198">
        <f>SUM(BK211:BK279)</f>
        <v>0</v>
      </c>
    </row>
    <row r="211" s="2" customFormat="1" ht="16.5" customHeight="1">
      <c r="A211" s="41"/>
      <c r="B211" s="42"/>
      <c r="C211" s="201" t="s">
        <v>281</v>
      </c>
      <c r="D211" s="201" t="s">
        <v>111</v>
      </c>
      <c r="E211" s="202" t="s">
        <v>282</v>
      </c>
      <c r="F211" s="203" t="s">
        <v>283</v>
      </c>
      <c r="G211" s="204" t="s">
        <v>155</v>
      </c>
      <c r="H211" s="205">
        <v>796.64599999999996</v>
      </c>
      <c r="I211" s="206"/>
      <c r="J211" s="207">
        <f>ROUND(I211*H211,2)</f>
        <v>0</v>
      </c>
      <c r="K211" s="208"/>
      <c r="L211" s="47"/>
      <c r="M211" s="209" t="s">
        <v>19</v>
      </c>
      <c r="N211" s="210" t="s">
        <v>41</v>
      </c>
      <c r="O211" s="87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3" t="s">
        <v>156</v>
      </c>
      <c r="AT211" s="213" t="s">
        <v>111</v>
      </c>
      <c r="AU211" s="213" t="s">
        <v>77</v>
      </c>
      <c r="AY211" s="20" t="s">
        <v>108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20" t="s">
        <v>75</v>
      </c>
      <c r="BK211" s="214">
        <f>ROUND(I211*H211,2)</f>
        <v>0</v>
      </c>
      <c r="BL211" s="20" t="s">
        <v>156</v>
      </c>
      <c r="BM211" s="213" t="s">
        <v>284</v>
      </c>
    </row>
    <row r="212" s="2" customFormat="1">
      <c r="A212" s="41"/>
      <c r="B212" s="42"/>
      <c r="C212" s="43"/>
      <c r="D212" s="215" t="s">
        <v>117</v>
      </c>
      <c r="E212" s="43"/>
      <c r="F212" s="216" t="s">
        <v>285</v>
      </c>
      <c r="G212" s="43"/>
      <c r="H212" s="43"/>
      <c r="I212" s="217"/>
      <c r="J212" s="43"/>
      <c r="K212" s="43"/>
      <c r="L212" s="47"/>
      <c r="M212" s="218"/>
      <c r="N212" s="219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117</v>
      </c>
      <c r="AU212" s="20" t="s">
        <v>77</v>
      </c>
    </row>
    <row r="213" s="2" customFormat="1">
      <c r="A213" s="41"/>
      <c r="B213" s="42"/>
      <c r="C213" s="43"/>
      <c r="D213" s="220" t="s">
        <v>119</v>
      </c>
      <c r="E213" s="43"/>
      <c r="F213" s="221" t="s">
        <v>286</v>
      </c>
      <c r="G213" s="43"/>
      <c r="H213" s="43"/>
      <c r="I213" s="217"/>
      <c r="J213" s="43"/>
      <c r="K213" s="43"/>
      <c r="L213" s="47"/>
      <c r="M213" s="218"/>
      <c r="N213" s="219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119</v>
      </c>
      <c r="AU213" s="20" t="s">
        <v>77</v>
      </c>
    </row>
    <row r="214" s="13" customFormat="1">
      <c r="A214" s="13"/>
      <c r="B214" s="222"/>
      <c r="C214" s="223"/>
      <c r="D214" s="215" t="s">
        <v>126</v>
      </c>
      <c r="E214" s="232" t="s">
        <v>19</v>
      </c>
      <c r="F214" s="224" t="s">
        <v>287</v>
      </c>
      <c r="G214" s="223"/>
      <c r="H214" s="225">
        <v>756.59799999999996</v>
      </c>
      <c r="I214" s="226"/>
      <c r="J214" s="223"/>
      <c r="K214" s="223"/>
      <c r="L214" s="227"/>
      <c r="M214" s="228"/>
      <c r="N214" s="229"/>
      <c r="O214" s="229"/>
      <c r="P214" s="229"/>
      <c r="Q214" s="229"/>
      <c r="R214" s="229"/>
      <c r="S214" s="229"/>
      <c r="T214" s="23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1" t="s">
        <v>126</v>
      </c>
      <c r="AU214" s="231" t="s">
        <v>77</v>
      </c>
      <c r="AV214" s="13" t="s">
        <v>77</v>
      </c>
      <c r="AW214" s="13" t="s">
        <v>32</v>
      </c>
      <c r="AX214" s="13" t="s">
        <v>70</v>
      </c>
      <c r="AY214" s="231" t="s">
        <v>108</v>
      </c>
    </row>
    <row r="215" s="13" customFormat="1">
      <c r="A215" s="13"/>
      <c r="B215" s="222"/>
      <c r="C215" s="223"/>
      <c r="D215" s="215" t="s">
        <v>126</v>
      </c>
      <c r="E215" s="232" t="s">
        <v>19</v>
      </c>
      <c r="F215" s="224" t="s">
        <v>288</v>
      </c>
      <c r="G215" s="223"/>
      <c r="H215" s="225">
        <v>40.048000000000002</v>
      </c>
      <c r="I215" s="226"/>
      <c r="J215" s="223"/>
      <c r="K215" s="223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126</v>
      </c>
      <c r="AU215" s="231" t="s">
        <v>77</v>
      </c>
      <c r="AV215" s="13" t="s">
        <v>77</v>
      </c>
      <c r="AW215" s="13" t="s">
        <v>32</v>
      </c>
      <c r="AX215" s="13" t="s">
        <v>70</v>
      </c>
      <c r="AY215" s="231" t="s">
        <v>108</v>
      </c>
    </row>
    <row r="216" s="14" customFormat="1">
      <c r="A216" s="14"/>
      <c r="B216" s="233"/>
      <c r="C216" s="234"/>
      <c r="D216" s="215" t="s">
        <v>126</v>
      </c>
      <c r="E216" s="235" t="s">
        <v>19</v>
      </c>
      <c r="F216" s="236" t="s">
        <v>162</v>
      </c>
      <c r="G216" s="234"/>
      <c r="H216" s="237">
        <v>796.64599999999996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3" t="s">
        <v>126</v>
      </c>
      <c r="AU216" s="243" t="s">
        <v>77</v>
      </c>
      <c r="AV216" s="14" t="s">
        <v>115</v>
      </c>
      <c r="AW216" s="14" t="s">
        <v>32</v>
      </c>
      <c r="AX216" s="14" t="s">
        <v>75</v>
      </c>
      <c r="AY216" s="243" t="s">
        <v>108</v>
      </c>
    </row>
    <row r="217" s="2" customFormat="1" ht="16.5" customHeight="1">
      <c r="A217" s="41"/>
      <c r="B217" s="42"/>
      <c r="C217" s="201" t="s">
        <v>289</v>
      </c>
      <c r="D217" s="201" t="s">
        <v>111</v>
      </c>
      <c r="E217" s="202" t="s">
        <v>290</v>
      </c>
      <c r="F217" s="203" t="s">
        <v>291</v>
      </c>
      <c r="G217" s="204" t="s">
        <v>155</v>
      </c>
      <c r="H217" s="205">
        <v>796.64599999999996</v>
      </c>
      <c r="I217" s="206"/>
      <c r="J217" s="207">
        <f>ROUND(I217*H217,2)</f>
        <v>0</v>
      </c>
      <c r="K217" s="208"/>
      <c r="L217" s="47"/>
      <c r="M217" s="209" t="s">
        <v>19</v>
      </c>
      <c r="N217" s="210" t="s">
        <v>41</v>
      </c>
      <c r="O217" s="87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3" t="s">
        <v>156</v>
      </c>
      <c r="AT217" s="213" t="s">
        <v>111</v>
      </c>
      <c r="AU217" s="213" t="s">
        <v>77</v>
      </c>
      <c r="AY217" s="20" t="s">
        <v>108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20" t="s">
        <v>75</v>
      </c>
      <c r="BK217" s="214">
        <f>ROUND(I217*H217,2)</f>
        <v>0</v>
      </c>
      <c r="BL217" s="20" t="s">
        <v>156</v>
      </c>
      <c r="BM217" s="213" t="s">
        <v>292</v>
      </c>
    </row>
    <row r="218" s="2" customFormat="1">
      <c r="A218" s="41"/>
      <c r="B218" s="42"/>
      <c r="C218" s="43"/>
      <c r="D218" s="215" t="s">
        <v>117</v>
      </c>
      <c r="E218" s="43"/>
      <c r="F218" s="216" t="s">
        <v>291</v>
      </c>
      <c r="G218" s="43"/>
      <c r="H218" s="43"/>
      <c r="I218" s="217"/>
      <c r="J218" s="43"/>
      <c r="K218" s="43"/>
      <c r="L218" s="47"/>
      <c r="M218" s="218"/>
      <c r="N218" s="219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117</v>
      </c>
      <c r="AU218" s="20" t="s">
        <v>77</v>
      </c>
    </row>
    <row r="219" s="2" customFormat="1">
      <c r="A219" s="41"/>
      <c r="B219" s="42"/>
      <c r="C219" s="43"/>
      <c r="D219" s="220" t="s">
        <v>119</v>
      </c>
      <c r="E219" s="43"/>
      <c r="F219" s="221" t="s">
        <v>293</v>
      </c>
      <c r="G219" s="43"/>
      <c r="H219" s="43"/>
      <c r="I219" s="217"/>
      <c r="J219" s="43"/>
      <c r="K219" s="43"/>
      <c r="L219" s="47"/>
      <c r="M219" s="218"/>
      <c r="N219" s="219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119</v>
      </c>
      <c r="AU219" s="20" t="s">
        <v>77</v>
      </c>
    </row>
    <row r="220" s="13" customFormat="1">
      <c r="A220" s="13"/>
      <c r="B220" s="222"/>
      <c r="C220" s="223"/>
      <c r="D220" s="215" t="s">
        <v>126</v>
      </c>
      <c r="E220" s="232" t="s">
        <v>19</v>
      </c>
      <c r="F220" s="224" t="s">
        <v>287</v>
      </c>
      <c r="G220" s="223"/>
      <c r="H220" s="225">
        <v>756.59799999999996</v>
      </c>
      <c r="I220" s="226"/>
      <c r="J220" s="223"/>
      <c r="K220" s="223"/>
      <c r="L220" s="227"/>
      <c r="M220" s="228"/>
      <c r="N220" s="229"/>
      <c r="O220" s="229"/>
      <c r="P220" s="229"/>
      <c r="Q220" s="229"/>
      <c r="R220" s="229"/>
      <c r="S220" s="229"/>
      <c r="T220" s="23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1" t="s">
        <v>126</v>
      </c>
      <c r="AU220" s="231" t="s">
        <v>77</v>
      </c>
      <c r="AV220" s="13" t="s">
        <v>77</v>
      </c>
      <c r="AW220" s="13" t="s">
        <v>32</v>
      </c>
      <c r="AX220" s="13" t="s">
        <v>70</v>
      </c>
      <c r="AY220" s="231" t="s">
        <v>108</v>
      </c>
    </row>
    <row r="221" s="13" customFormat="1">
      <c r="A221" s="13"/>
      <c r="B221" s="222"/>
      <c r="C221" s="223"/>
      <c r="D221" s="215" t="s">
        <v>126</v>
      </c>
      <c r="E221" s="232" t="s">
        <v>19</v>
      </c>
      <c r="F221" s="224" t="s">
        <v>288</v>
      </c>
      <c r="G221" s="223"/>
      <c r="H221" s="225">
        <v>40.048000000000002</v>
      </c>
      <c r="I221" s="226"/>
      <c r="J221" s="223"/>
      <c r="K221" s="223"/>
      <c r="L221" s="227"/>
      <c r="M221" s="228"/>
      <c r="N221" s="229"/>
      <c r="O221" s="229"/>
      <c r="P221" s="229"/>
      <c r="Q221" s="229"/>
      <c r="R221" s="229"/>
      <c r="S221" s="229"/>
      <c r="T221" s="23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1" t="s">
        <v>126</v>
      </c>
      <c r="AU221" s="231" t="s">
        <v>77</v>
      </c>
      <c r="AV221" s="13" t="s">
        <v>77</v>
      </c>
      <c r="AW221" s="13" t="s">
        <v>32</v>
      </c>
      <c r="AX221" s="13" t="s">
        <v>70</v>
      </c>
      <c r="AY221" s="231" t="s">
        <v>108</v>
      </c>
    </row>
    <row r="222" s="14" customFormat="1">
      <c r="A222" s="14"/>
      <c r="B222" s="233"/>
      <c r="C222" s="234"/>
      <c r="D222" s="215" t="s">
        <v>126</v>
      </c>
      <c r="E222" s="235" t="s">
        <v>19</v>
      </c>
      <c r="F222" s="236" t="s">
        <v>162</v>
      </c>
      <c r="G222" s="234"/>
      <c r="H222" s="237">
        <v>796.64599999999996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3" t="s">
        <v>126</v>
      </c>
      <c r="AU222" s="243" t="s">
        <v>77</v>
      </c>
      <c r="AV222" s="14" t="s">
        <v>115</v>
      </c>
      <c r="AW222" s="14" t="s">
        <v>32</v>
      </c>
      <c r="AX222" s="14" t="s">
        <v>75</v>
      </c>
      <c r="AY222" s="243" t="s">
        <v>108</v>
      </c>
    </row>
    <row r="223" s="2" customFormat="1" ht="16.5" customHeight="1">
      <c r="A223" s="41"/>
      <c r="B223" s="42"/>
      <c r="C223" s="201" t="s">
        <v>294</v>
      </c>
      <c r="D223" s="201" t="s">
        <v>111</v>
      </c>
      <c r="E223" s="202" t="s">
        <v>295</v>
      </c>
      <c r="F223" s="203" t="s">
        <v>296</v>
      </c>
      <c r="G223" s="204" t="s">
        <v>155</v>
      </c>
      <c r="H223" s="205">
        <v>796.64599999999996</v>
      </c>
      <c r="I223" s="206"/>
      <c r="J223" s="207">
        <f>ROUND(I223*H223,2)</f>
        <v>0</v>
      </c>
      <c r="K223" s="208"/>
      <c r="L223" s="47"/>
      <c r="M223" s="209" t="s">
        <v>19</v>
      </c>
      <c r="N223" s="210" t="s">
        <v>41</v>
      </c>
      <c r="O223" s="87"/>
      <c r="P223" s="211">
        <f>O223*H223</f>
        <v>0</v>
      </c>
      <c r="Q223" s="211">
        <v>0.00010000000000000001</v>
      </c>
      <c r="R223" s="211">
        <f>Q223*H223</f>
        <v>0.079664600000000002</v>
      </c>
      <c r="S223" s="211">
        <v>0</v>
      </c>
      <c r="T223" s="212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3" t="s">
        <v>156</v>
      </c>
      <c r="AT223" s="213" t="s">
        <v>111</v>
      </c>
      <c r="AU223" s="213" t="s">
        <v>77</v>
      </c>
      <c r="AY223" s="20" t="s">
        <v>108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20" t="s">
        <v>75</v>
      </c>
      <c r="BK223" s="214">
        <f>ROUND(I223*H223,2)</f>
        <v>0</v>
      </c>
      <c r="BL223" s="20" t="s">
        <v>156</v>
      </c>
      <c r="BM223" s="213" t="s">
        <v>297</v>
      </c>
    </row>
    <row r="224" s="2" customFormat="1">
      <c r="A224" s="41"/>
      <c r="B224" s="42"/>
      <c r="C224" s="43"/>
      <c r="D224" s="215" t="s">
        <v>117</v>
      </c>
      <c r="E224" s="43"/>
      <c r="F224" s="216" t="s">
        <v>298</v>
      </c>
      <c r="G224" s="43"/>
      <c r="H224" s="43"/>
      <c r="I224" s="217"/>
      <c r="J224" s="43"/>
      <c r="K224" s="43"/>
      <c r="L224" s="47"/>
      <c r="M224" s="218"/>
      <c r="N224" s="219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117</v>
      </c>
      <c r="AU224" s="20" t="s">
        <v>77</v>
      </c>
    </row>
    <row r="225" s="2" customFormat="1">
      <c r="A225" s="41"/>
      <c r="B225" s="42"/>
      <c r="C225" s="43"/>
      <c r="D225" s="220" t="s">
        <v>119</v>
      </c>
      <c r="E225" s="43"/>
      <c r="F225" s="221" t="s">
        <v>299</v>
      </c>
      <c r="G225" s="43"/>
      <c r="H225" s="43"/>
      <c r="I225" s="217"/>
      <c r="J225" s="43"/>
      <c r="K225" s="43"/>
      <c r="L225" s="47"/>
      <c r="M225" s="218"/>
      <c r="N225" s="219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119</v>
      </c>
      <c r="AU225" s="20" t="s">
        <v>77</v>
      </c>
    </row>
    <row r="226" s="13" customFormat="1">
      <c r="A226" s="13"/>
      <c r="B226" s="222"/>
      <c r="C226" s="223"/>
      <c r="D226" s="215" t="s">
        <v>126</v>
      </c>
      <c r="E226" s="232" t="s">
        <v>19</v>
      </c>
      <c r="F226" s="224" t="s">
        <v>287</v>
      </c>
      <c r="G226" s="223"/>
      <c r="H226" s="225">
        <v>756.59799999999996</v>
      </c>
      <c r="I226" s="226"/>
      <c r="J226" s="223"/>
      <c r="K226" s="223"/>
      <c r="L226" s="227"/>
      <c r="M226" s="228"/>
      <c r="N226" s="229"/>
      <c r="O226" s="229"/>
      <c r="P226" s="229"/>
      <c r="Q226" s="229"/>
      <c r="R226" s="229"/>
      <c r="S226" s="229"/>
      <c r="T226" s="23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1" t="s">
        <v>126</v>
      </c>
      <c r="AU226" s="231" t="s">
        <v>77</v>
      </c>
      <c r="AV226" s="13" t="s">
        <v>77</v>
      </c>
      <c r="AW226" s="13" t="s">
        <v>32</v>
      </c>
      <c r="AX226" s="13" t="s">
        <v>70</v>
      </c>
      <c r="AY226" s="231" t="s">
        <v>108</v>
      </c>
    </row>
    <row r="227" s="13" customFormat="1">
      <c r="A227" s="13"/>
      <c r="B227" s="222"/>
      <c r="C227" s="223"/>
      <c r="D227" s="215" t="s">
        <v>126</v>
      </c>
      <c r="E227" s="232" t="s">
        <v>19</v>
      </c>
      <c r="F227" s="224" t="s">
        <v>288</v>
      </c>
      <c r="G227" s="223"/>
      <c r="H227" s="225">
        <v>40.048000000000002</v>
      </c>
      <c r="I227" s="226"/>
      <c r="J227" s="223"/>
      <c r="K227" s="223"/>
      <c r="L227" s="227"/>
      <c r="M227" s="228"/>
      <c r="N227" s="229"/>
      <c r="O227" s="229"/>
      <c r="P227" s="229"/>
      <c r="Q227" s="229"/>
      <c r="R227" s="229"/>
      <c r="S227" s="229"/>
      <c r="T227" s="23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1" t="s">
        <v>126</v>
      </c>
      <c r="AU227" s="231" t="s">
        <v>77</v>
      </c>
      <c r="AV227" s="13" t="s">
        <v>77</v>
      </c>
      <c r="AW227" s="13" t="s">
        <v>32</v>
      </c>
      <c r="AX227" s="13" t="s">
        <v>70</v>
      </c>
      <c r="AY227" s="231" t="s">
        <v>108</v>
      </c>
    </row>
    <row r="228" s="14" customFormat="1">
      <c r="A228" s="14"/>
      <c r="B228" s="233"/>
      <c r="C228" s="234"/>
      <c r="D228" s="215" t="s">
        <v>126</v>
      </c>
      <c r="E228" s="235" t="s">
        <v>19</v>
      </c>
      <c r="F228" s="236" t="s">
        <v>162</v>
      </c>
      <c r="G228" s="234"/>
      <c r="H228" s="237">
        <v>796.64599999999996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3" t="s">
        <v>126</v>
      </c>
      <c r="AU228" s="243" t="s">
        <v>77</v>
      </c>
      <c r="AV228" s="14" t="s">
        <v>115</v>
      </c>
      <c r="AW228" s="14" t="s">
        <v>32</v>
      </c>
      <c r="AX228" s="14" t="s">
        <v>75</v>
      </c>
      <c r="AY228" s="243" t="s">
        <v>108</v>
      </c>
    </row>
    <row r="229" s="2" customFormat="1" ht="16.5" customHeight="1">
      <c r="A229" s="41"/>
      <c r="B229" s="42"/>
      <c r="C229" s="201" t="s">
        <v>7</v>
      </c>
      <c r="D229" s="201" t="s">
        <v>111</v>
      </c>
      <c r="E229" s="202" t="s">
        <v>300</v>
      </c>
      <c r="F229" s="203" t="s">
        <v>301</v>
      </c>
      <c r="G229" s="204" t="s">
        <v>155</v>
      </c>
      <c r="H229" s="205">
        <v>796.64599999999996</v>
      </c>
      <c r="I229" s="206"/>
      <c r="J229" s="207">
        <f>ROUND(I229*H229,2)</f>
        <v>0</v>
      </c>
      <c r="K229" s="208"/>
      <c r="L229" s="47"/>
      <c r="M229" s="209" t="s">
        <v>19</v>
      </c>
      <c r="N229" s="210" t="s">
        <v>41</v>
      </c>
      <c r="O229" s="87"/>
      <c r="P229" s="211">
        <f>O229*H229</f>
        <v>0</v>
      </c>
      <c r="Q229" s="211">
        <v>0.00072000000000000005</v>
      </c>
      <c r="R229" s="211">
        <f>Q229*H229</f>
        <v>0.57358512000000006</v>
      </c>
      <c r="S229" s="211">
        <v>0</v>
      </c>
      <c r="T229" s="212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3" t="s">
        <v>156</v>
      </c>
      <c r="AT229" s="213" t="s">
        <v>111</v>
      </c>
      <c r="AU229" s="213" t="s">
        <v>77</v>
      </c>
      <c r="AY229" s="20" t="s">
        <v>108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20" t="s">
        <v>75</v>
      </c>
      <c r="BK229" s="214">
        <f>ROUND(I229*H229,2)</f>
        <v>0</v>
      </c>
      <c r="BL229" s="20" t="s">
        <v>156</v>
      </c>
      <c r="BM229" s="213" t="s">
        <v>302</v>
      </c>
    </row>
    <row r="230" s="2" customFormat="1">
      <c r="A230" s="41"/>
      <c r="B230" s="42"/>
      <c r="C230" s="43"/>
      <c r="D230" s="215" t="s">
        <v>117</v>
      </c>
      <c r="E230" s="43"/>
      <c r="F230" s="216" t="s">
        <v>303</v>
      </c>
      <c r="G230" s="43"/>
      <c r="H230" s="43"/>
      <c r="I230" s="217"/>
      <c r="J230" s="43"/>
      <c r="K230" s="43"/>
      <c r="L230" s="47"/>
      <c r="M230" s="218"/>
      <c r="N230" s="219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117</v>
      </c>
      <c r="AU230" s="20" t="s">
        <v>77</v>
      </c>
    </row>
    <row r="231" s="2" customFormat="1">
      <c r="A231" s="41"/>
      <c r="B231" s="42"/>
      <c r="C231" s="43"/>
      <c r="D231" s="220" t="s">
        <v>119</v>
      </c>
      <c r="E231" s="43"/>
      <c r="F231" s="221" t="s">
        <v>304</v>
      </c>
      <c r="G231" s="43"/>
      <c r="H231" s="43"/>
      <c r="I231" s="217"/>
      <c r="J231" s="43"/>
      <c r="K231" s="43"/>
      <c r="L231" s="47"/>
      <c r="M231" s="218"/>
      <c r="N231" s="219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119</v>
      </c>
      <c r="AU231" s="20" t="s">
        <v>77</v>
      </c>
    </row>
    <row r="232" s="15" customFormat="1">
      <c r="A232" s="15"/>
      <c r="B232" s="255"/>
      <c r="C232" s="256"/>
      <c r="D232" s="215" t="s">
        <v>126</v>
      </c>
      <c r="E232" s="257" t="s">
        <v>19</v>
      </c>
      <c r="F232" s="258" t="s">
        <v>305</v>
      </c>
      <c r="G232" s="256"/>
      <c r="H232" s="257" t="s">
        <v>19</v>
      </c>
      <c r="I232" s="259"/>
      <c r="J232" s="256"/>
      <c r="K232" s="256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126</v>
      </c>
      <c r="AU232" s="264" t="s">
        <v>77</v>
      </c>
      <c r="AV232" s="15" t="s">
        <v>75</v>
      </c>
      <c r="AW232" s="15" t="s">
        <v>32</v>
      </c>
      <c r="AX232" s="15" t="s">
        <v>70</v>
      </c>
      <c r="AY232" s="264" t="s">
        <v>108</v>
      </c>
    </row>
    <row r="233" s="13" customFormat="1">
      <c r="A233" s="13"/>
      <c r="B233" s="222"/>
      <c r="C233" s="223"/>
      <c r="D233" s="215" t="s">
        <v>126</v>
      </c>
      <c r="E233" s="232" t="s">
        <v>19</v>
      </c>
      <c r="F233" s="224" t="s">
        <v>306</v>
      </c>
      <c r="G233" s="223"/>
      <c r="H233" s="225">
        <v>64.319999999999993</v>
      </c>
      <c r="I233" s="226"/>
      <c r="J233" s="223"/>
      <c r="K233" s="223"/>
      <c r="L233" s="227"/>
      <c r="M233" s="228"/>
      <c r="N233" s="229"/>
      <c r="O233" s="229"/>
      <c r="P233" s="229"/>
      <c r="Q233" s="229"/>
      <c r="R233" s="229"/>
      <c r="S233" s="229"/>
      <c r="T233" s="23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1" t="s">
        <v>126</v>
      </c>
      <c r="AU233" s="231" t="s">
        <v>77</v>
      </c>
      <c r="AV233" s="13" t="s">
        <v>77</v>
      </c>
      <c r="AW233" s="13" t="s">
        <v>32</v>
      </c>
      <c r="AX233" s="13" t="s">
        <v>70</v>
      </c>
      <c r="AY233" s="231" t="s">
        <v>108</v>
      </c>
    </row>
    <row r="234" s="13" customFormat="1">
      <c r="A234" s="13"/>
      <c r="B234" s="222"/>
      <c r="C234" s="223"/>
      <c r="D234" s="215" t="s">
        <v>126</v>
      </c>
      <c r="E234" s="232" t="s">
        <v>19</v>
      </c>
      <c r="F234" s="224" t="s">
        <v>307</v>
      </c>
      <c r="G234" s="223"/>
      <c r="H234" s="225">
        <v>31.829999999999998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126</v>
      </c>
      <c r="AU234" s="231" t="s">
        <v>77</v>
      </c>
      <c r="AV234" s="13" t="s">
        <v>77</v>
      </c>
      <c r="AW234" s="13" t="s">
        <v>32</v>
      </c>
      <c r="AX234" s="13" t="s">
        <v>70</v>
      </c>
      <c r="AY234" s="231" t="s">
        <v>108</v>
      </c>
    </row>
    <row r="235" s="13" customFormat="1">
      <c r="A235" s="13"/>
      <c r="B235" s="222"/>
      <c r="C235" s="223"/>
      <c r="D235" s="215" t="s">
        <v>126</v>
      </c>
      <c r="E235" s="232" t="s">
        <v>19</v>
      </c>
      <c r="F235" s="224" t="s">
        <v>308</v>
      </c>
      <c r="G235" s="223"/>
      <c r="H235" s="225">
        <v>31.829999999999998</v>
      </c>
      <c r="I235" s="226"/>
      <c r="J235" s="223"/>
      <c r="K235" s="223"/>
      <c r="L235" s="227"/>
      <c r="M235" s="228"/>
      <c r="N235" s="229"/>
      <c r="O235" s="229"/>
      <c r="P235" s="229"/>
      <c r="Q235" s="229"/>
      <c r="R235" s="229"/>
      <c r="S235" s="229"/>
      <c r="T235" s="23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1" t="s">
        <v>126</v>
      </c>
      <c r="AU235" s="231" t="s">
        <v>77</v>
      </c>
      <c r="AV235" s="13" t="s">
        <v>77</v>
      </c>
      <c r="AW235" s="13" t="s">
        <v>32</v>
      </c>
      <c r="AX235" s="13" t="s">
        <v>70</v>
      </c>
      <c r="AY235" s="231" t="s">
        <v>108</v>
      </c>
    </row>
    <row r="236" s="13" customFormat="1">
      <c r="A236" s="13"/>
      <c r="B236" s="222"/>
      <c r="C236" s="223"/>
      <c r="D236" s="215" t="s">
        <v>126</v>
      </c>
      <c r="E236" s="232" t="s">
        <v>19</v>
      </c>
      <c r="F236" s="224" t="s">
        <v>309</v>
      </c>
      <c r="G236" s="223"/>
      <c r="H236" s="225">
        <v>30.300000000000001</v>
      </c>
      <c r="I236" s="226"/>
      <c r="J236" s="223"/>
      <c r="K236" s="223"/>
      <c r="L236" s="227"/>
      <c r="M236" s="228"/>
      <c r="N236" s="229"/>
      <c r="O236" s="229"/>
      <c r="P236" s="229"/>
      <c r="Q236" s="229"/>
      <c r="R236" s="229"/>
      <c r="S236" s="229"/>
      <c r="T236" s="23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1" t="s">
        <v>126</v>
      </c>
      <c r="AU236" s="231" t="s">
        <v>77</v>
      </c>
      <c r="AV236" s="13" t="s">
        <v>77</v>
      </c>
      <c r="AW236" s="13" t="s">
        <v>32</v>
      </c>
      <c r="AX236" s="13" t="s">
        <v>70</v>
      </c>
      <c r="AY236" s="231" t="s">
        <v>108</v>
      </c>
    </row>
    <row r="237" s="13" customFormat="1">
      <c r="A237" s="13"/>
      <c r="B237" s="222"/>
      <c r="C237" s="223"/>
      <c r="D237" s="215" t="s">
        <v>126</v>
      </c>
      <c r="E237" s="232" t="s">
        <v>19</v>
      </c>
      <c r="F237" s="224" t="s">
        <v>310</v>
      </c>
      <c r="G237" s="223"/>
      <c r="H237" s="225">
        <v>39.18</v>
      </c>
      <c r="I237" s="226"/>
      <c r="J237" s="223"/>
      <c r="K237" s="223"/>
      <c r="L237" s="227"/>
      <c r="M237" s="228"/>
      <c r="N237" s="229"/>
      <c r="O237" s="229"/>
      <c r="P237" s="229"/>
      <c r="Q237" s="229"/>
      <c r="R237" s="229"/>
      <c r="S237" s="229"/>
      <c r="T237" s="23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1" t="s">
        <v>126</v>
      </c>
      <c r="AU237" s="231" t="s">
        <v>77</v>
      </c>
      <c r="AV237" s="13" t="s">
        <v>77</v>
      </c>
      <c r="AW237" s="13" t="s">
        <v>32</v>
      </c>
      <c r="AX237" s="13" t="s">
        <v>70</v>
      </c>
      <c r="AY237" s="231" t="s">
        <v>108</v>
      </c>
    </row>
    <row r="238" s="13" customFormat="1">
      <c r="A238" s="13"/>
      <c r="B238" s="222"/>
      <c r="C238" s="223"/>
      <c r="D238" s="215" t="s">
        <v>126</v>
      </c>
      <c r="E238" s="232" t="s">
        <v>19</v>
      </c>
      <c r="F238" s="224" t="s">
        <v>311</v>
      </c>
      <c r="G238" s="223"/>
      <c r="H238" s="225">
        <v>30.120000000000001</v>
      </c>
      <c r="I238" s="226"/>
      <c r="J238" s="223"/>
      <c r="K238" s="223"/>
      <c r="L238" s="227"/>
      <c r="M238" s="228"/>
      <c r="N238" s="229"/>
      <c r="O238" s="229"/>
      <c r="P238" s="229"/>
      <c r="Q238" s="229"/>
      <c r="R238" s="229"/>
      <c r="S238" s="229"/>
      <c r="T238" s="23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1" t="s">
        <v>126</v>
      </c>
      <c r="AU238" s="231" t="s">
        <v>77</v>
      </c>
      <c r="AV238" s="13" t="s">
        <v>77</v>
      </c>
      <c r="AW238" s="13" t="s">
        <v>32</v>
      </c>
      <c r="AX238" s="13" t="s">
        <v>70</v>
      </c>
      <c r="AY238" s="231" t="s">
        <v>108</v>
      </c>
    </row>
    <row r="239" s="13" customFormat="1">
      <c r="A239" s="13"/>
      <c r="B239" s="222"/>
      <c r="C239" s="223"/>
      <c r="D239" s="215" t="s">
        <v>126</v>
      </c>
      <c r="E239" s="232" t="s">
        <v>19</v>
      </c>
      <c r="F239" s="224" t="s">
        <v>312</v>
      </c>
      <c r="G239" s="223"/>
      <c r="H239" s="225">
        <v>79.073999999999998</v>
      </c>
      <c r="I239" s="226"/>
      <c r="J239" s="223"/>
      <c r="K239" s="223"/>
      <c r="L239" s="227"/>
      <c r="M239" s="228"/>
      <c r="N239" s="229"/>
      <c r="O239" s="229"/>
      <c r="P239" s="229"/>
      <c r="Q239" s="229"/>
      <c r="R239" s="229"/>
      <c r="S239" s="229"/>
      <c r="T239" s="23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1" t="s">
        <v>126</v>
      </c>
      <c r="AU239" s="231" t="s">
        <v>77</v>
      </c>
      <c r="AV239" s="13" t="s">
        <v>77</v>
      </c>
      <c r="AW239" s="13" t="s">
        <v>32</v>
      </c>
      <c r="AX239" s="13" t="s">
        <v>70</v>
      </c>
      <c r="AY239" s="231" t="s">
        <v>108</v>
      </c>
    </row>
    <row r="240" s="13" customFormat="1">
      <c r="A240" s="13"/>
      <c r="B240" s="222"/>
      <c r="C240" s="223"/>
      <c r="D240" s="215" t="s">
        <v>126</v>
      </c>
      <c r="E240" s="232" t="s">
        <v>19</v>
      </c>
      <c r="F240" s="224" t="s">
        <v>313</v>
      </c>
      <c r="G240" s="223"/>
      <c r="H240" s="225">
        <v>24.625</v>
      </c>
      <c r="I240" s="226"/>
      <c r="J240" s="223"/>
      <c r="K240" s="223"/>
      <c r="L240" s="227"/>
      <c r="M240" s="228"/>
      <c r="N240" s="229"/>
      <c r="O240" s="229"/>
      <c r="P240" s="229"/>
      <c r="Q240" s="229"/>
      <c r="R240" s="229"/>
      <c r="S240" s="229"/>
      <c r="T240" s="23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1" t="s">
        <v>126</v>
      </c>
      <c r="AU240" s="231" t="s">
        <v>77</v>
      </c>
      <c r="AV240" s="13" t="s">
        <v>77</v>
      </c>
      <c r="AW240" s="13" t="s">
        <v>32</v>
      </c>
      <c r="AX240" s="13" t="s">
        <v>70</v>
      </c>
      <c r="AY240" s="231" t="s">
        <v>108</v>
      </c>
    </row>
    <row r="241" s="13" customFormat="1">
      <c r="A241" s="13"/>
      <c r="B241" s="222"/>
      <c r="C241" s="223"/>
      <c r="D241" s="215" t="s">
        <v>126</v>
      </c>
      <c r="E241" s="232" t="s">
        <v>19</v>
      </c>
      <c r="F241" s="224" t="s">
        <v>314</v>
      </c>
      <c r="G241" s="223"/>
      <c r="H241" s="225">
        <v>24.625</v>
      </c>
      <c r="I241" s="226"/>
      <c r="J241" s="223"/>
      <c r="K241" s="223"/>
      <c r="L241" s="227"/>
      <c r="M241" s="228"/>
      <c r="N241" s="229"/>
      <c r="O241" s="229"/>
      <c r="P241" s="229"/>
      <c r="Q241" s="229"/>
      <c r="R241" s="229"/>
      <c r="S241" s="229"/>
      <c r="T241" s="23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1" t="s">
        <v>126</v>
      </c>
      <c r="AU241" s="231" t="s">
        <v>77</v>
      </c>
      <c r="AV241" s="13" t="s">
        <v>77</v>
      </c>
      <c r="AW241" s="13" t="s">
        <v>32</v>
      </c>
      <c r="AX241" s="13" t="s">
        <v>70</v>
      </c>
      <c r="AY241" s="231" t="s">
        <v>108</v>
      </c>
    </row>
    <row r="242" s="13" customFormat="1">
      <c r="A242" s="13"/>
      <c r="B242" s="222"/>
      <c r="C242" s="223"/>
      <c r="D242" s="215" t="s">
        <v>126</v>
      </c>
      <c r="E242" s="232" t="s">
        <v>19</v>
      </c>
      <c r="F242" s="224" t="s">
        <v>315</v>
      </c>
      <c r="G242" s="223"/>
      <c r="H242" s="225">
        <v>32.585000000000001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126</v>
      </c>
      <c r="AU242" s="231" t="s">
        <v>77</v>
      </c>
      <c r="AV242" s="13" t="s">
        <v>77</v>
      </c>
      <c r="AW242" s="13" t="s">
        <v>32</v>
      </c>
      <c r="AX242" s="13" t="s">
        <v>70</v>
      </c>
      <c r="AY242" s="231" t="s">
        <v>108</v>
      </c>
    </row>
    <row r="243" s="13" customFormat="1">
      <c r="A243" s="13"/>
      <c r="B243" s="222"/>
      <c r="C243" s="223"/>
      <c r="D243" s="215" t="s">
        <v>126</v>
      </c>
      <c r="E243" s="232" t="s">
        <v>19</v>
      </c>
      <c r="F243" s="224" t="s">
        <v>316</v>
      </c>
      <c r="G243" s="223"/>
      <c r="H243" s="225">
        <v>32.585000000000001</v>
      </c>
      <c r="I243" s="226"/>
      <c r="J243" s="223"/>
      <c r="K243" s="223"/>
      <c r="L243" s="227"/>
      <c r="M243" s="228"/>
      <c r="N243" s="229"/>
      <c r="O243" s="229"/>
      <c r="P243" s="229"/>
      <c r="Q243" s="229"/>
      <c r="R243" s="229"/>
      <c r="S243" s="229"/>
      <c r="T243" s="23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1" t="s">
        <v>126</v>
      </c>
      <c r="AU243" s="231" t="s">
        <v>77</v>
      </c>
      <c r="AV243" s="13" t="s">
        <v>77</v>
      </c>
      <c r="AW243" s="13" t="s">
        <v>32</v>
      </c>
      <c r="AX243" s="13" t="s">
        <v>70</v>
      </c>
      <c r="AY243" s="231" t="s">
        <v>108</v>
      </c>
    </row>
    <row r="244" s="13" customFormat="1">
      <c r="A244" s="13"/>
      <c r="B244" s="222"/>
      <c r="C244" s="223"/>
      <c r="D244" s="215" t="s">
        <v>126</v>
      </c>
      <c r="E244" s="232" t="s">
        <v>19</v>
      </c>
      <c r="F244" s="224" t="s">
        <v>317</v>
      </c>
      <c r="G244" s="223"/>
      <c r="H244" s="225">
        <v>24.625</v>
      </c>
      <c r="I244" s="226"/>
      <c r="J244" s="223"/>
      <c r="K244" s="223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126</v>
      </c>
      <c r="AU244" s="231" t="s">
        <v>77</v>
      </c>
      <c r="AV244" s="13" t="s">
        <v>77</v>
      </c>
      <c r="AW244" s="13" t="s">
        <v>32</v>
      </c>
      <c r="AX244" s="13" t="s">
        <v>70</v>
      </c>
      <c r="AY244" s="231" t="s">
        <v>108</v>
      </c>
    </row>
    <row r="245" s="13" customFormat="1">
      <c r="A245" s="13"/>
      <c r="B245" s="222"/>
      <c r="C245" s="223"/>
      <c r="D245" s="215" t="s">
        <v>126</v>
      </c>
      <c r="E245" s="232" t="s">
        <v>19</v>
      </c>
      <c r="F245" s="224" t="s">
        <v>318</v>
      </c>
      <c r="G245" s="223"/>
      <c r="H245" s="225">
        <v>25.285</v>
      </c>
      <c r="I245" s="226"/>
      <c r="J245" s="223"/>
      <c r="K245" s="223"/>
      <c r="L245" s="227"/>
      <c r="M245" s="228"/>
      <c r="N245" s="229"/>
      <c r="O245" s="229"/>
      <c r="P245" s="229"/>
      <c r="Q245" s="229"/>
      <c r="R245" s="229"/>
      <c r="S245" s="229"/>
      <c r="T245" s="23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1" t="s">
        <v>126</v>
      </c>
      <c r="AU245" s="231" t="s">
        <v>77</v>
      </c>
      <c r="AV245" s="13" t="s">
        <v>77</v>
      </c>
      <c r="AW245" s="13" t="s">
        <v>32</v>
      </c>
      <c r="AX245" s="13" t="s">
        <v>70</v>
      </c>
      <c r="AY245" s="231" t="s">
        <v>108</v>
      </c>
    </row>
    <row r="246" s="13" customFormat="1">
      <c r="A246" s="13"/>
      <c r="B246" s="222"/>
      <c r="C246" s="223"/>
      <c r="D246" s="215" t="s">
        <v>126</v>
      </c>
      <c r="E246" s="232" t="s">
        <v>19</v>
      </c>
      <c r="F246" s="224" t="s">
        <v>319</v>
      </c>
      <c r="G246" s="223"/>
      <c r="H246" s="225">
        <v>57.478000000000002</v>
      </c>
      <c r="I246" s="226"/>
      <c r="J246" s="223"/>
      <c r="K246" s="223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126</v>
      </c>
      <c r="AU246" s="231" t="s">
        <v>77</v>
      </c>
      <c r="AV246" s="13" t="s">
        <v>77</v>
      </c>
      <c r="AW246" s="13" t="s">
        <v>32</v>
      </c>
      <c r="AX246" s="13" t="s">
        <v>70</v>
      </c>
      <c r="AY246" s="231" t="s">
        <v>108</v>
      </c>
    </row>
    <row r="247" s="13" customFormat="1">
      <c r="A247" s="13"/>
      <c r="B247" s="222"/>
      <c r="C247" s="223"/>
      <c r="D247" s="215" t="s">
        <v>126</v>
      </c>
      <c r="E247" s="232" t="s">
        <v>19</v>
      </c>
      <c r="F247" s="224" t="s">
        <v>320</v>
      </c>
      <c r="G247" s="223"/>
      <c r="H247" s="225">
        <v>-4.4299999999999997</v>
      </c>
      <c r="I247" s="226"/>
      <c r="J247" s="223"/>
      <c r="K247" s="223"/>
      <c r="L247" s="227"/>
      <c r="M247" s="228"/>
      <c r="N247" s="229"/>
      <c r="O247" s="229"/>
      <c r="P247" s="229"/>
      <c r="Q247" s="229"/>
      <c r="R247" s="229"/>
      <c r="S247" s="229"/>
      <c r="T247" s="23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1" t="s">
        <v>126</v>
      </c>
      <c r="AU247" s="231" t="s">
        <v>77</v>
      </c>
      <c r="AV247" s="13" t="s">
        <v>77</v>
      </c>
      <c r="AW247" s="13" t="s">
        <v>32</v>
      </c>
      <c r="AX247" s="13" t="s">
        <v>70</v>
      </c>
      <c r="AY247" s="231" t="s">
        <v>108</v>
      </c>
    </row>
    <row r="248" s="13" customFormat="1">
      <c r="A248" s="13"/>
      <c r="B248" s="222"/>
      <c r="C248" s="223"/>
      <c r="D248" s="215" t="s">
        <v>126</v>
      </c>
      <c r="E248" s="232" t="s">
        <v>19</v>
      </c>
      <c r="F248" s="224" t="s">
        <v>321</v>
      </c>
      <c r="G248" s="223"/>
      <c r="H248" s="225">
        <v>69.552000000000007</v>
      </c>
      <c r="I248" s="226"/>
      <c r="J248" s="223"/>
      <c r="K248" s="223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126</v>
      </c>
      <c r="AU248" s="231" t="s">
        <v>77</v>
      </c>
      <c r="AV248" s="13" t="s">
        <v>77</v>
      </c>
      <c r="AW248" s="13" t="s">
        <v>32</v>
      </c>
      <c r="AX248" s="13" t="s">
        <v>70</v>
      </c>
      <c r="AY248" s="231" t="s">
        <v>108</v>
      </c>
    </row>
    <row r="249" s="13" customFormat="1">
      <c r="A249" s="13"/>
      <c r="B249" s="222"/>
      <c r="C249" s="223"/>
      <c r="D249" s="215" t="s">
        <v>126</v>
      </c>
      <c r="E249" s="232" t="s">
        <v>19</v>
      </c>
      <c r="F249" s="224" t="s">
        <v>322</v>
      </c>
      <c r="G249" s="223"/>
      <c r="H249" s="225">
        <v>25.637</v>
      </c>
      <c r="I249" s="226"/>
      <c r="J249" s="223"/>
      <c r="K249" s="223"/>
      <c r="L249" s="227"/>
      <c r="M249" s="228"/>
      <c r="N249" s="229"/>
      <c r="O249" s="229"/>
      <c r="P249" s="229"/>
      <c r="Q249" s="229"/>
      <c r="R249" s="229"/>
      <c r="S249" s="229"/>
      <c r="T249" s="23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1" t="s">
        <v>126</v>
      </c>
      <c r="AU249" s="231" t="s">
        <v>77</v>
      </c>
      <c r="AV249" s="13" t="s">
        <v>77</v>
      </c>
      <c r="AW249" s="13" t="s">
        <v>32</v>
      </c>
      <c r="AX249" s="13" t="s">
        <v>70</v>
      </c>
      <c r="AY249" s="231" t="s">
        <v>108</v>
      </c>
    </row>
    <row r="250" s="13" customFormat="1">
      <c r="A250" s="13"/>
      <c r="B250" s="222"/>
      <c r="C250" s="223"/>
      <c r="D250" s="215" t="s">
        <v>126</v>
      </c>
      <c r="E250" s="232" t="s">
        <v>19</v>
      </c>
      <c r="F250" s="224" t="s">
        <v>323</v>
      </c>
      <c r="G250" s="223"/>
      <c r="H250" s="225">
        <v>24.704999999999998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126</v>
      </c>
      <c r="AU250" s="231" t="s">
        <v>77</v>
      </c>
      <c r="AV250" s="13" t="s">
        <v>77</v>
      </c>
      <c r="AW250" s="13" t="s">
        <v>32</v>
      </c>
      <c r="AX250" s="13" t="s">
        <v>70</v>
      </c>
      <c r="AY250" s="231" t="s">
        <v>108</v>
      </c>
    </row>
    <row r="251" s="13" customFormat="1">
      <c r="A251" s="13"/>
      <c r="B251" s="222"/>
      <c r="C251" s="223"/>
      <c r="D251" s="215" t="s">
        <v>126</v>
      </c>
      <c r="E251" s="232" t="s">
        <v>19</v>
      </c>
      <c r="F251" s="224" t="s">
        <v>324</v>
      </c>
      <c r="G251" s="223"/>
      <c r="H251" s="225">
        <v>32.645000000000003</v>
      </c>
      <c r="I251" s="226"/>
      <c r="J251" s="223"/>
      <c r="K251" s="223"/>
      <c r="L251" s="227"/>
      <c r="M251" s="228"/>
      <c r="N251" s="229"/>
      <c r="O251" s="229"/>
      <c r="P251" s="229"/>
      <c r="Q251" s="229"/>
      <c r="R251" s="229"/>
      <c r="S251" s="229"/>
      <c r="T251" s="23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1" t="s">
        <v>126</v>
      </c>
      <c r="AU251" s="231" t="s">
        <v>77</v>
      </c>
      <c r="AV251" s="13" t="s">
        <v>77</v>
      </c>
      <c r="AW251" s="13" t="s">
        <v>32</v>
      </c>
      <c r="AX251" s="13" t="s">
        <v>70</v>
      </c>
      <c r="AY251" s="231" t="s">
        <v>108</v>
      </c>
    </row>
    <row r="252" s="13" customFormat="1">
      <c r="A252" s="13"/>
      <c r="B252" s="222"/>
      <c r="C252" s="223"/>
      <c r="D252" s="215" t="s">
        <v>126</v>
      </c>
      <c r="E252" s="232" t="s">
        <v>19</v>
      </c>
      <c r="F252" s="224" t="s">
        <v>325</v>
      </c>
      <c r="G252" s="223"/>
      <c r="H252" s="225">
        <v>32.536999999999999</v>
      </c>
      <c r="I252" s="226"/>
      <c r="J252" s="223"/>
      <c r="K252" s="223"/>
      <c r="L252" s="227"/>
      <c r="M252" s="228"/>
      <c r="N252" s="229"/>
      <c r="O252" s="229"/>
      <c r="P252" s="229"/>
      <c r="Q252" s="229"/>
      <c r="R252" s="229"/>
      <c r="S252" s="229"/>
      <c r="T252" s="23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1" t="s">
        <v>126</v>
      </c>
      <c r="AU252" s="231" t="s">
        <v>77</v>
      </c>
      <c r="AV252" s="13" t="s">
        <v>77</v>
      </c>
      <c r="AW252" s="13" t="s">
        <v>32</v>
      </c>
      <c r="AX252" s="13" t="s">
        <v>70</v>
      </c>
      <c r="AY252" s="231" t="s">
        <v>108</v>
      </c>
    </row>
    <row r="253" s="13" customFormat="1">
      <c r="A253" s="13"/>
      <c r="B253" s="222"/>
      <c r="C253" s="223"/>
      <c r="D253" s="215" t="s">
        <v>126</v>
      </c>
      <c r="E253" s="232" t="s">
        <v>19</v>
      </c>
      <c r="F253" s="224" t="s">
        <v>326</v>
      </c>
      <c r="G253" s="223"/>
      <c r="H253" s="225">
        <v>24.625</v>
      </c>
      <c r="I253" s="226"/>
      <c r="J253" s="223"/>
      <c r="K253" s="223"/>
      <c r="L253" s="227"/>
      <c r="M253" s="228"/>
      <c r="N253" s="229"/>
      <c r="O253" s="229"/>
      <c r="P253" s="229"/>
      <c r="Q253" s="229"/>
      <c r="R253" s="229"/>
      <c r="S253" s="229"/>
      <c r="T253" s="23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1" t="s">
        <v>126</v>
      </c>
      <c r="AU253" s="231" t="s">
        <v>77</v>
      </c>
      <c r="AV253" s="13" t="s">
        <v>77</v>
      </c>
      <c r="AW253" s="13" t="s">
        <v>32</v>
      </c>
      <c r="AX253" s="13" t="s">
        <v>70</v>
      </c>
      <c r="AY253" s="231" t="s">
        <v>108</v>
      </c>
    </row>
    <row r="254" s="13" customFormat="1">
      <c r="A254" s="13"/>
      <c r="B254" s="222"/>
      <c r="C254" s="223"/>
      <c r="D254" s="215" t="s">
        <v>126</v>
      </c>
      <c r="E254" s="232" t="s">
        <v>19</v>
      </c>
      <c r="F254" s="224" t="s">
        <v>327</v>
      </c>
      <c r="G254" s="223"/>
      <c r="H254" s="225">
        <v>22.864999999999998</v>
      </c>
      <c r="I254" s="226"/>
      <c r="J254" s="223"/>
      <c r="K254" s="223"/>
      <c r="L254" s="227"/>
      <c r="M254" s="228"/>
      <c r="N254" s="229"/>
      <c r="O254" s="229"/>
      <c r="P254" s="229"/>
      <c r="Q254" s="229"/>
      <c r="R254" s="229"/>
      <c r="S254" s="229"/>
      <c r="T254" s="23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1" t="s">
        <v>126</v>
      </c>
      <c r="AU254" s="231" t="s">
        <v>77</v>
      </c>
      <c r="AV254" s="13" t="s">
        <v>77</v>
      </c>
      <c r="AW254" s="13" t="s">
        <v>32</v>
      </c>
      <c r="AX254" s="13" t="s">
        <v>70</v>
      </c>
      <c r="AY254" s="231" t="s">
        <v>108</v>
      </c>
    </row>
    <row r="255" s="16" customFormat="1">
      <c r="A255" s="16"/>
      <c r="B255" s="265"/>
      <c r="C255" s="266"/>
      <c r="D255" s="215" t="s">
        <v>126</v>
      </c>
      <c r="E255" s="267" t="s">
        <v>19</v>
      </c>
      <c r="F255" s="268" t="s">
        <v>328</v>
      </c>
      <c r="G255" s="266"/>
      <c r="H255" s="269">
        <v>756.59800000000007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5" t="s">
        <v>126</v>
      </c>
      <c r="AU255" s="275" t="s">
        <v>77</v>
      </c>
      <c r="AV255" s="16" t="s">
        <v>128</v>
      </c>
      <c r="AW255" s="16" t="s">
        <v>32</v>
      </c>
      <c r="AX255" s="16" t="s">
        <v>70</v>
      </c>
      <c r="AY255" s="275" t="s">
        <v>108</v>
      </c>
    </row>
    <row r="256" s="15" customFormat="1">
      <c r="A256" s="15"/>
      <c r="B256" s="255"/>
      <c r="C256" s="256"/>
      <c r="D256" s="215" t="s">
        <v>126</v>
      </c>
      <c r="E256" s="257" t="s">
        <v>19</v>
      </c>
      <c r="F256" s="258" t="s">
        <v>329</v>
      </c>
      <c r="G256" s="256"/>
      <c r="H256" s="257" t="s">
        <v>19</v>
      </c>
      <c r="I256" s="259"/>
      <c r="J256" s="256"/>
      <c r="K256" s="256"/>
      <c r="L256" s="260"/>
      <c r="M256" s="261"/>
      <c r="N256" s="262"/>
      <c r="O256" s="262"/>
      <c r="P256" s="262"/>
      <c r="Q256" s="262"/>
      <c r="R256" s="262"/>
      <c r="S256" s="262"/>
      <c r="T256" s="26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4" t="s">
        <v>126</v>
      </c>
      <c r="AU256" s="264" t="s">
        <v>77</v>
      </c>
      <c r="AV256" s="15" t="s">
        <v>75</v>
      </c>
      <c r="AW256" s="15" t="s">
        <v>32</v>
      </c>
      <c r="AX256" s="15" t="s">
        <v>70</v>
      </c>
      <c r="AY256" s="264" t="s">
        <v>108</v>
      </c>
    </row>
    <row r="257" s="13" customFormat="1">
      <c r="A257" s="13"/>
      <c r="B257" s="222"/>
      <c r="C257" s="223"/>
      <c r="D257" s="215" t="s">
        <v>126</v>
      </c>
      <c r="E257" s="232" t="s">
        <v>19</v>
      </c>
      <c r="F257" s="224" t="s">
        <v>330</v>
      </c>
      <c r="G257" s="223"/>
      <c r="H257" s="225">
        <v>0.38</v>
      </c>
      <c r="I257" s="226"/>
      <c r="J257" s="223"/>
      <c r="K257" s="223"/>
      <c r="L257" s="227"/>
      <c r="M257" s="228"/>
      <c r="N257" s="229"/>
      <c r="O257" s="229"/>
      <c r="P257" s="229"/>
      <c r="Q257" s="229"/>
      <c r="R257" s="229"/>
      <c r="S257" s="229"/>
      <c r="T257" s="23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1" t="s">
        <v>126</v>
      </c>
      <c r="AU257" s="231" t="s">
        <v>77</v>
      </c>
      <c r="AV257" s="13" t="s">
        <v>77</v>
      </c>
      <c r="AW257" s="13" t="s">
        <v>32</v>
      </c>
      <c r="AX257" s="13" t="s">
        <v>70</v>
      </c>
      <c r="AY257" s="231" t="s">
        <v>108</v>
      </c>
    </row>
    <row r="258" s="13" customFormat="1">
      <c r="A258" s="13"/>
      <c r="B258" s="222"/>
      <c r="C258" s="223"/>
      <c r="D258" s="215" t="s">
        <v>126</v>
      </c>
      <c r="E258" s="232" t="s">
        <v>19</v>
      </c>
      <c r="F258" s="224" t="s">
        <v>331</v>
      </c>
      <c r="G258" s="223"/>
      <c r="H258" s="225">
        <v>1.22</v>
      </c>
      <c r="I258" s="226"/>
      <c r="J258" s="223"/>
      <c r="K258" s="223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126</v>
      </c>
      <c r="AU258" s="231" t="s">
        <v>77</v>
      </c>
      <c r="AV258" s="13" t="s">
        <v>77</v>
      </c>
      <c r="AW258" s="13" t="s">
        <v>32</v>
      </c>
      <c r="AX258" s="13" t="s">
        <v>70</v>
      </c>
      <c r="AY258" s="231" t="s">
        <v>108</v>
      </c>
    </row>
    <row r="259" s="13" customFormat="1">
      <c r="A259" s="13"/>
      <c r="B259" s="222"/>
      <c r="C259" s="223"/>
      <c r="D259" s="215" t="s">
        <v>126</v>
      </c>
      <c r="E259" s="232" t="s">
        <v>19</v>
      </c>
      <c r="F259" s="224" t="s">
        <v>332</v>
      </c>
      <c r="G259" s="223"/>
      <c r="H259" s="225">
        <v>1.22</v>
      </c>
      <c r="I259" s="226"/>
      <c r="J259" s="223"/>
      <c r="K259" s="223"/>
      <c r="L259" s="227"/>
      <c r="M259" s="228"/>
      <c r="N259" s="229"/>
      <c r="O259" s="229"/>
      <c r="P259" s="229"/>
      <c r="Q259" s="229"/>
      <c r="R259" s="229"/>
      <c r="S259" s="229"/>
      <c r="T259" s="23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1" t="s">
        <v>126</v>
      </c>
      <c r="AU259" s="231" t="s">
        <v>77</v>
      </c>
      <c r="AV259" s="13" t="s">
        <v>77</v>
      </c>
      <c r="AW259" s="13" t="s">
        <v>32</v>
      </c>
      <c r="AX259" s="13" t="s">
        <v>70</v>
      </c>
      <c r="AY259" s="231" t="s">
        <v>108</v>
      </c>
    </row>
    <row r="260" s="13" customFormat="1">
      <c r="A260" s="13"/>
      <c r="B260" s="222"/>
      <c r="C260" s="223"/>
      <c r="D260" s="215" t="s">
        <v>126</v>
      </c>
      <c r="E260" s="232" t="s">
        <v>19</v>
      </c>
      <c r="F260" s="224" t="s">
        <v>333</v>
      </c>
      <c r="G260" s="223"/>
      <c r="H260" s="225">
        <v>0.88</v>
      </c>
      <c r="I260" s="226"/>
      <c r="J260" s="223"/>
      <c r="K260" s="223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126</v>
      </c>
      <c r="AU260" s="231" t="s">
        <v>77</v>
      </c>
      <c r="AV260" s="13" t="s">
        <v>77</v>
      </c>
      <c r="AW260" s="13" t="s">
        <v>32</v>
      </c>
      <c r="AX260" s="13" t="s">
        <v>70</v>
      </c>
      <c r="AY260" s="231" t="s">
        <v>108</v>
      </c>
    </row>
    <row r="261" s="13" customFormat="1">
      <c r="A261" s="13"/>
      <c r="B261" s="222"/>
      <c r="C261" s="223"/>
      <c r="D261" s="215" t="s">
        <v>126</v>
      </c>
      <c r="E261" s="232" t="s">
        <v>19</v>
      </c>
      <c r="F261" s="224" t="s">
        <v>334</v>
      </c>
      <c r="G261" s="223"/>
      <c r="H261" s="225">
        <v>0.88</v>
      </c>
      <c r="I261" s="226"/>
      <c r="J261" s="223"/>
      <c r="K261" s="223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126</v>
      </c>
      <c r="AU261" s="231" t="s">
        <v>77</v>
      </c>
      <c r="AV261" s="13" t="s">
        <v>77</v>
      </c>
      <c r="AW261" s="13" t="s">
        <v>32</v>
      </c>
      <c r="AX261" s="13" t="s">
        <v>70</v>
      </c>
      <c r="AY261" s="231" t="s">
        <v>108</v>
      </c>
    </row>
    <row r="262" s="13" customFormat="1">
      <c r="A262" s="13"/>
      <c r="B262" s="222"/>
      <c r="C262" s="223"/>
      <c r="D262" s="215" t="s">
        <v>126</v>
      </c>
      <c r="E262" s="232" t="s">
        <v>19</v>
      </c>
      <c r="F262" s="224" t="s">
        <v>335</v>
      </c>
      <c r="G262" s="223"/>
      <c r="H262" s="225">
        <v>1.4199999999999999</v>
      </c>
      <c r="I262" s="226"/>
      <c r="J262" s="223"/>
      <c r="K262" s="223"/>
      <c r="L262" s="227"/>
      <c r="M262" s="228"/>
      <c r="N262" s="229"/>
      <c r="O262" s="229"/>
      <c r="P262" s="229"/>
      <c r="Q262" s="229"/>
      <c r="R262" s="229"/>
      <c r="S262" s="229"/>
      <c r="T262" s="23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1" t="s">
        <v>126</v>
      </c>
      <c r="AU262" s="231" t="s">
        <v>77</v>
      </c>
      <c r="AV262" s="13" t="s">
        <v>77</v>
      </c>
      <c r="AW262" s="13" t="s">
        <v>32</v>
      </c>
      <c r="AX262" s="13" t="s">
        <v>70</v>
      </c>
      <c r="AY262" s="231" t="s">
        <v>108</v>
      </c>
    </row>
    <row r="263" s="13" customFormat="1">
      <c r="A263" s="13"/>
      <c r="B263" s="222"/>
      <c r="C263" s="223"/>
      <c r="D263" s="215" t="s">
        <v>126</v>
      </c>
      <c r="E263" s="232" t="s">
        <v>19</v>
      </c>
      <c r="F263" s="224" t="s">
        <v>336</v>
      </c>
      <c r="G263" s="223"/>
      <c r="H263" s="225">
        <v>8.2799999999999994</v>
      </c>
      <c r="I263" s="226"/>
      <c r="J263" s="223"/>
      <c r="K263" s="223"/>
      <c r="L263" s="227"/>
      <c r="M263" s="228"/>
      <c r="N263" s="229"/>
      <c r="O263" s="229"/>
      <c r="P263" s="229"/>
      <c r="Q263" s="229"/>
      <c r="R263" s="229"/>
      <c r="S263" s="229"/>
      <c r="T263" s="23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1" t="s">
        <v>126</v>
      </c>
      <c r="AU263" s="231" t="s">
        <v>77</v>
      </c>
      <c r="AV263" s="13" t="s">
        <v>77</v>
      </c>
      <c r="AW263" s="13" t="s">
        <v>32</v>
      </c>
      <c r="AX263" s="13" t="s">
        <v>70</v>
      </c>
      <c r="AY263" s="231" t="s">
        <v>108</v>
      </c>
    </row>
    <row r="264" s="13" customFormat="1">
      <c r="A264" s="13"/>
      <c r="B264" s="222"/>
      <c r="C264" s="223"/>
      <c r="D264" s="215" t="s">
        <v>126</v>
      </c>
      <c r="E264" s="232" t="s">
        <v>19</v>
      </c>
      <c r="F264" s="224" t="s">
        <v>337</v>
      </c>
      <c r="G264" s="223"/>
      <c r="H264" s="225">
        <v>0.69399999999999995</v>
      </c>
      <c r="I264" s="226"/>
      <c r="J264" s="223"/>
      <c r="K264" s="223"/>
      <c r="L264" s="227"/>
      <c r="M264" s="228"/>
      <c r="N264" s="229"/>
      <c r="O264" s="229"/>
      <c r="P264" s="229"/>
      <c r="Q264" s="229"/>
      <c r="R264" s="229"/>
      <c r="S264" s="229"/>
      <c r="T264" s="23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1" t="s">
        <v>126</v>
      </c>
      <c r="AU264" s="231" t="s">
        <v>77</v>
      </c>
      <c r="AV264" s="13" t="s">
        <v>77</v>
      </c>
      <c r="AW264" s="13" t="s">
        <v>32</v>
      </c>
      <c r="AX264" s="13" t="s">
        <v>70</v>
      </c>
      <c r="AY264" s="231" t="s">
        <v>108</v>
      </c>
    </row>
    <row r="265" s="13" customFormat="1">
      <c r="A265" s="13"/>
      <c r="B265" s="222"/>
      <c r="C265" s="223"/>
      <c r="D265" s="215" t="s">
        <v>126</v>
      </c>
      <c r="E265" s="232" t="s">
        <v>19</v>
      </c>
      <c r="F265" s="224" t="s">
        <v>338</v>
      </c>
      <c r="G265" s="223"/>
      <c r="H265" s="225">
        <v>0.69399999999999995</v>
      </c>
      <c r="I265" s="226"/>
      <c r="J265" s="223"/>
      <c r="K265" s="223"/>
      <c r="L265" s="227"/>
      <c r="M265" s="228"/>
      <c r="N265" s="229"/>
      <c r="O265" s="229"/>
      <c r="P265" s="229"/>
      <c r="Q265" s="229"/>
      <c r="R265" s="229"/>
      <c r="S265" s="229"/>
      <c r="T265" s="23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1" t="s">
        <v>126</v>
      </c>
      <c r="AU265" s="231" t="s">
        <v>77</v>
      </c>
      <c r="AV265" s="13" t="s">
        <v>77</v>
      </c>
      <c r="AW265" s="13" t="s">
        <v>32</v>
      </c>
      <c r="AX265" s="13" t="s">
        <v>70</v>
      </c>
      <c r="AY265" s="231" t="s">
        <v>108</v>
      </c>
    </row>
    <row r="266" s="13" customFormat="1">
      <c r="A266" s="13"/>
      <c r="B266" s="222"/>
      <c r="C266" s="223"/>
      <c r="D266" s="215" t="s">
        <v>126</v>
      </c>
      <c r="E266" s="232" t="s">
        <v>19</v>
      </c>
      <c r="F266" s="224" t="s">
        <v>339</v>
      </c>
      <c r="G266" s="223"/>
      <c r="H266" s="225">
        <v>1.3879999999999999</v>
      </c>
      <c r="I266" s="226"/>
      <c r="J266" s="223"/>
      <c r="K266" s="223"/>
      <c r="L266" s="227"/>
      <c r="M266" s="228"/>
      <c r="N266" s="229"/>
      <c r="O266" s="229"/>
      <c r="P266" s="229"/>
      <c r="Q266" s="229"/>
      <c r="R266" s="229"/>
      <c r="S266" s="229"/>
      <c r="T266" s="23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1" t="s">
        <v>126</v>
      </c>
      <c r="AU266" s="231" t="s">
        <v>77</v>
      </c>
      <c r="AV266" s="13" t="s">
        <v>77</v>
      </c>
      <c r="AW266" s="13" t="s">
        <v>32</v>
      </c>
      <c r="AX266" s="13" t="s">
        <v>70</v>
      </c>
      <c r="AY266" s="231" t="s">
        <v>108</v>
      </c>
    </row>
    <row r="267" s="13" customFormat="1">
      <c r="A267" s="13"/>
      <c r="B267" s="222"/>
      <c r="C267" s="223"/>
      <c r="D267" s="215" t="s">
        <v>126</v>
      </c>
      <c r="E267" s="232" t="s">
        <v>19</v>
      </c>
      <c r="F267" s="224" t="s">
        <v>340</v>
      </c>
      <c r="G267" s="223"/>
      <c r="H267" s="225">
        <v>1.3879999999999999</v>
      </c>
      <c r="I267" s="226"/>
      <c r="J267" s="223"/>
      <c r="K267" s="223"/>
      <c r="L267" s="227"/>
      <c r="M267" s="228"/>
      <c r="N267" s="229"/>
      <c r="O267" s="229"/>
      <c r="P267" s="229"/>
      <c r="Q267" s="229"/>
      <c r="R267" s="229"/>
      <c r="S267" s="229"/>
      <c r="T267" s="23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1" t="s">
        <v>126</v>
      </c>
      <c r="AU267" s="231" t="s">
        <v>77</v>
      </c>
      <c r="AV267" s="13" t="s">
        <v>77</v>
      </c>
      <c r="AW267" s="13" t="s">
        <v>32</v>
      </c>
      <c r="AX267" s="13" t="s">
        <v>70</v>
      </c>
      <c r="AY267" s="231" t="s">
        <v>108</v>
      </c>
    </row>
    <row r="268" s="13" customFormat="1">
      <c r="A268" s="13"/>
      <c r="B268" s="222"/>
      <c r="C268" s="223"/>
      <c r="D268" s="215" t="s">
        <v>126</v>
      </c>
      <c r="E268" s="232" t="s">
        <v>19</v>
      </c>
      <c r="F268" s="224" t="s">
        <v>341</v>
      </c>
      <c r="G268" s="223"/>
      <c r="H268" s="225">
        <v>0.69399999999999995</v>
      </c>
      <c r="I268" s="226"/>
      <c r="J268" s="223"/>
      <c r="K268" s="223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126</v>
      </c>
      <c r="AU268" s="231" t="s">
        <v>77</v>
      </c>
      <c r="AV268" s="13" t="s">
        <v>77</v>
      </c>
      <c r="AW268" s="13" t="s">
        <v>32</v>
      </c>
      <c r="AX268" s="13" t="s">
        <v>70</v>
      </c>
      <c r="AY268" s="231" t="s">
        <v>108</v>
      </c>
    </row>
    <row r="269" s="13" customFormat="1">
      <c r="A269" s="13"/>
      <c r="B269" s="222"/>
      <c r="C269" s="223"/>
      <c r="D269" s="215" t="s">
        <v>126</v>
      </c>
      <c r="E269" s="232" t="s">
        <v>19</v>
      </c>
      <c r="F269" s="224" t="s">
        <v>342</v>
      </c>
      <c r="G269" s="223"/>
      <c r="H269" s="225">
        <v>0.69399999999999995</v>
      </c>
      <c r="I269" s="226"/>
      <c r="J269" s="223"/>
      <c r="K269" s="223"/>
      <c r="L269" s="227"/>
      <c r="M269" s="228"/>
      <c r="N269" s="229"/>
      <c r="O269" s="229"/>
      <c r="P269" s="229"/>
      <c r="Q269" s="229"/>
      <c r="R269" s="229"/>
      <c r="S269" s="229"/>
      <c r="T269" s="23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1" t="s">
        <v>126</v>
      </c>
      <c r="AU269" s="231" t="s">
        <v>77</v>
      </c>
      <c r="AV269" s="13" t="s">
        <v>77</v>
      </c>
      <c r="AW269" s="13" t="s">
        <v>32</v>
      </c>
      <c r="AX269" s="13" t="s">
        <v>70</v>
      </c>
      <c r="AY269" s="231" t="s">
        <v>108</v>
      </c>
    </row>
    <row r="270" s="13" customFormat="1">
      <c r="A270" s="13"/>
      <c r="B270" s="222"/>
      <c r="C270" s="223"/>
      <c r="D270" s="215" t="s">
        <v>126</v>
      </c>
      <c r="E270" s="232" t="s">
        <v>19</v>
      </c>
      <c r="F270" s="224" t="s">
        <v>343</v>
      </c>
      <c r="G270" s="223"/>
      <c r="H270" s="225">
        <v>5.4000000000000004</v>
      </c>
      <c r="I270" s="226"/>
      <c r="J270" s="223"/>
      <c r="K270" s="223"/>
      <c r="L270" s="227"/>
      <c r="M270" s="228"/>
      <c r="N270" s="229"/>
      <c r="O270" s="229"/>
      <c r="P270" s="229"/>
      <c r="Q270" s="229"/>
      <c r="R270" s="229"/>
      <c r="S270" s="229"/>
      <c r="T270" s="23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1" t="s">
        <v>126</v>
      </c>
      <c r="AU270" s="231" t="s">
        <v>77</v>
      </c>
      <c r="AV270" s="13" t="s">
        <v>77</v>
      </c>
      <c r="AW270" s="13" t="s">
        <v>32</v>
      </c>
      <c r="AX270" s="13" t="s">
        <v>70</v>
      </c>
      <c r="AY270" s="231" t="s">
        <v>108</v>
      </c>
    </row>
    <row r="271" s="13" customFormat="1">
      <c r="A271" s="13"/>
      <c r="B271" s="222"/>
      <c r="C271" s="223"/>
      <c r="D271" s="215" t="s">
        <v>126</v>
      </c>
      <c r="E271" s="232" t="s">
        <v>19</v>
      </c>
      <c r="F271" s="224" t="s">
        <v>344</v>
      </c>
      <c r="G271" s="223"/>
      <c r="H271" s="225">
        <v>9.7200000000000006</v>
      </c>
      <c r="I271" s="226"/>
      <c r="J271" s="223"/>
      <c r="K271" s="223"/>
      <c r="L271" s="227"/>
      <c r="M271" s="228"/>
      <c r="N271" s="229"/>
      <c r="O271" s="229"/>
      <c r="P271" s="229"/>
      <c r="Q271" s="229"/>
      <c r="R271" s="229"/>
      <c r="S271" s="229"/>
      <c r="T271" s="23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1" t="s">
        <v>126</v>
      </c>
      <c r="AU271" s="231" t="s">
        <v>77</v>
      </c>
      <c r="AV271" s="13" t="s">
        <v>77</v>
      </c>
      <c r="AW271" s="13" t="s">
        <v>32</v>
      </c>
      <c r="AX271" s="13" t="s">
        <v>70</v>
      </c>
      <c r="AY271" s="231" t="s">
        <v>108</v>
      </c>
    </row>
    <row r="272" s="13" customFormat="1">
      <c r="A272" s="13"/>
      <c r="B272" s="222"/>
      <c r="C272" s="223"/>
      <c r="D272" s="215" t="s">
        <v>126</v>
      </c>
      <c r="E272" s="232" t="s">
        <v>19</v>
      </c>
      <c r="F272" s="224" t="s">
        <v>345</v>
      </c>
      <c r="G272" s="223"/>
      <c r="H272" s="225">
        <v>0.23799999999999999</v>
      </c>
      <c r="I272" s="226"/>
      <c r="J272" s="223"/>
      <c r="K272" s="223"/>
      <c r="L272" s="227"/>
      <c r="M272" s="228"/>
      <c r="N272" s="229"/>
      <c r="O272" s="229"/>
      <c r="P272" s="229"/>
      <c r="Q272" s="229"/>
      <c r="R272" s="229"/>
      <c r="S272" s="229"/>
      <c r="T272" s="23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1" t="s">
        <v>126</v>
      </c>
      <c r="AU272" s="231" t="s">
        <v>77</v>
      </c>
      <c r="AV272" s="13" t="s">
        <v>77</v>
      </c>
      <c r="AW272" s="13" t="s">
        <v>32</v>
      </c>
      <c r="AX272" s="13" t="s">
        <v>70</v>
      </c>
      <c r="AY272" s="231" t="s">
        <v>108</v>
      </c>
    </row>
    <row r="273" s="13" customFormat="1">
      <c r="A273" s="13"/>
      <c r="B273" s="222"/>
      <c r="C273" s="223"/>
      <c r="D273" s="215" t="s">
        <v>126</v>
      </c>
      <c r="E273" s="232" t="s">
        <v>19</v>
      </c>
      <c r="F273" s="224" t="s">
        <v>346</v>
      </c>
      <c r="G273" s="223"/>
      <c r="H273" s="225">
        <v>0.69399999999999995</v>
      </c>
      <c r="I273" s="226"/>
      <c r="J273" s="223"/>
      <c r="K273" s="223"/>
      <c r="L273" s="227"/>
      <c r="M273" s="228"/>
      <c r="N273" s="229"/>
      <c r="O273" s="229"/>
      <c r="P273" s="229"/>
      <c r="Q273" s="229"/>
      <c r="R273" s="229"/>
      <c r="S273" s="229"/>
      <c r="T273" s="23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1" t="s">
        <v>126</v>
      </c>
      <c r="AU273" s="231" t="s">
        <v>77</v>
      </c>
      <c r="AV273" s="13" t="s">
        <v>77</v>
      </c>
      <c r="AW273" s="13" t="s">
        <v>32</v>
      </c>
      <c r="AX273" s="13" t="s">
        <v>70</v>
      </c>
      <c r="AY273" s="231" t="s">
        <v>108</v>
      </c>
    </row>
    <row r="274" s="13" customFormat="1">
      <c r="A274" s="13"/>
      <c r="B274" s="222"/>
      <c r="C274" s="223"/>
      <c r="D274" s="215" t="s">
        <v>126</v>
      </c>
      <c r="E274" s="232" t="s">
        <v>19</v>
      </c>
      <c r="F274" s="224" t="s">
        <v>347</v>
      </c>
      <c r="G274" s="223"/>
      <c r="H274" s="225">
        <v>1.3879999999999999</v>
      </c>
      <c r="I274" s="226"/>
      <c r="J274" s="223"/>
      <c r="K274" s="223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126</v>
      </c>
      <c r="AU274" s="231" t="s">
        <v>77</v>
      </c>
      <c r="AV274" s="13" t="s">
        <v>77</v>
      </c>
      <c r="AW274" s="13" t="s">
        <v>32</v>
      </c>
      <c r="AX274" s="13" t="s">
        <v>70</v>
      </c>
      <c r="AY274" s="231" t="s">
        <v>108</v>
      </c>
    </row>
    <row r="275" s="13" customFormat="1">
      <c r="A275" s="13"/>
      <c r="B275" s="222"/>
      <c r="C275" s="223"/>
      <c r="D275" s="215" t="s">
        <v>126</v>
      </c>
      <c r="E275" s="232" t="s">
        <v>19</v>
      </c>
      <c r="F275" s="224" t="s">
        <v>348</v>
      </c>
      <c r="G275" s="223"/>
      <c r="H275" s="225">
        <v>1.3879999999999999</v>
      </c>
      <c r="I275" s="226"/>
      <c r="J275" s="223"/>
      <c r="K275" s="223"/>
      <c r="L275" s="227"/>
      <c r="M275" s="228"/>
      <c r="N275" s="229"/>
      <c r="O275" s="229"/>
      <c r="P275" s="229"/>
      <c r="Q275" s="229"/>
      <c r="R275" s="229"/>
      <c r="S275" s="229"/>
      <c r="T275" s="23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1" t="s">
        <v>126</v>
      </c>
      <c r="AU275" s="231" t="s">
        <v>77</v>
      </c>
      <c r="AV275" s="13" t="s">
        <v>77</v>
      </c>
      <c r="AW275" s="13" t="s">
        <v>32</v>
      </c>
      <c r="AX275" s="13" t="s">
        <v>70</v>
      </c>
      <c r="AY275" s="231" t="s">
        <v>108</v>
      </c>
    </row>
    <row r="276" s="13" customFormat="1">
      <c r="A276" s="13"/>
      <c r="B276" s="222"/>
      <c r="C276" s="223"/>
      <c r="D276" s="215" t="s">
        <v>126</v>
      </c>
      <c r="E276" s="232" t="s">
        <v>19</v>
      </c>
      <c r="F276" s="224" t="s">
        <v>349</v>
      </c>
      <c r="G276" s="223"/>
      <c r="H276" s="225">
        <v>0.69399999999999995</v>
      </c>
      <c r="I276" s="226"/>
      <c r="J276" s="223"/>
      <c r="K276" s="223"/>
      <c r="L276" s="227"/>
      <c r="M276" s="228"/>
      <c r="N276" s="229"/>
      <c r="O276" s="229"/>
      <c r="P276" s="229"/>
      <c r="Q276" s="229"/>
      <c r="R276" s="229"/>
      <c r="S276" s="229"/>
      <c r="T276" s="23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1" t="s">
        <v>126</v>
      </c>
      <c r="AU276" s="231" t="s">
        <v>77</v>
      </c>
      <c r="AV276" s="13" t="s">
        <v>77</v>
      </c>
      <c r="AW276" s="13" t="s">
        <v>32</v>
      </c>
      <c r="AX276" s="13" t="s">
        <v>70</v>
      </c>
      <c r="AY276" s="231" t="s">
        <v>108</v>
      </c>
    </row>
    <row r="277" s="13" customFormat="1">
      <c r="A277" s="13"/>
      <c r="B277" s="222"/>
      <c r="C277" s="223"/>
      <c r="D277" s="215" t="s">
        <v>126</v>
      </c>
      <c r="E277" s="232" t="s">
        <v>19</v>
      </c>
      <c r="F277" s="224" t="s">
        <v>350</v>
      </c>
      <c r="G277" s="223"/>
      <c r="H277" s="225">
        <v>0.69399999999999995</v>
      </c>
      <c r="I277" s="226"/>
      <c r="J277" s="223"/>
      <c r="K277" s="223"/>
      <c r="L277" s="227"/>
      <c r="M277" s="228"/>
      <c r="N277" s="229"/>
      <c r="O277" s="229"/>
      <c r="P277" s="229"/>
      <c r="Q277" s="229"/>
      <c r="R277" s="229"/>
      <c r="S277" s="229"/>
      <c r="T277" s="23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1" t="s">
        <v>126</v>
      </c>
      <c r="AU277" s="231" t="s">
        <v>77</v>
      </c>
      <c r="AV277" s="13" t="s">
        <v>77</v>
      </c>
      <c r="AW277" s="13" t="s">
        <v>32</v>
      </c>
      <c r="AX277" s="13" t="s">
        <v>70</v>
      </c>
      <c r="AY277" s="231" t="s">
        <v>108</v>
      </c>
    </row>
    <row r="278" s="16" customFormat="1">
      <c r="A278" s="16"/>
      <c r="B278" s="265"/>
      <c r="C278" s="266"/>
      <c r="D278" s="215" t="s">
        <v>126</v>
      </c>
      <c r="E278" s="267" t="s">
        <v>19</v>
      </c>
      <c r="F278" s="268" t="s">
        <v>328</v>
      </c>
      <c r="G278" s="266"/>
      <c r="H278" s="269">
        <v>40.047999999999995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75" t="s">
        <v>126</v>
      </c>
      <c r="AU278" s="275" t="s">
        <v>77</v>
      </c>
      <c r="AV278" s="16" t="s">
        <v>128</v>
      </c>
      <c r="AW278" s="16" t="s">
        <v>32</v>
      </c>
      <c r="AX278" s="16" t="s">
        <v>70</v>
      </c>
      <c r="AY278" s="275" t="s">
        <v>108</v>
      </c>
    </row>
    <row r="279" s="14" customFormat="1">
      <c r="A279" s="14"/>
      <c r="B279" s="233"/>
      <c r="C279" s="234"/>
      <c r="D279" s="215" t="s">
        <v>126</v>
      </c>
      <c r="E279" s="235" t="s">
        <v>19</v>
      </c>
      <c r="F279" s="236" t="s">
        <v>162</v>
      </c>
      <c r="G279" s="234"/>
      <c r="H279" s="237">
        <v>796.64599999999996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3" t="s">
        <v>126</v>
      </c>
      <c r="AU279" s="243" t="s">
        <v>77</v>
      </c>
      <c r="AV279" s="14" t="s">
        <v>115</v>
      </c>
      <c r="AW279" s="14" t="s">
        <v>32</v>
      </c>
      <c r="AX279" s="14" t="s">
        <v>75</v>
      </c>
      <c r="AY279" s="243" t="s">
        <v>108</v>
      </c>
    </row>
    <row r="280" s="12" customFormat="1" ht="22.8" customHeight="1">
      <c r="A280" s="12"/>
      <c r="B280" s="185"/>
      <c r="C280" s="186"/>
      <c r="D280" s="187" t="s">
        <v>69</v>
      </c>
      <c r="E280" s="199" t="s">
        <v>351</v>
      </c>
      <c r="F280" s="199" t="s">
        <v>352</v>
      </c>
      <c r="G280" s="186"/>
      <c r="H280" s="186"/>
      <c r="I280" s="189"/>
      <c r="J280" s="200">
        <f>BK280</f>
        <v>0</v>
      </c>
      <c r="K280" s="186"/>
      <c r="L280" s="191"/>
      <c r="M280" s="192"/>
      <c r="N280" s="193"/>
      <c r="O280" s="193"/>
      <c r="P280" s="194">
        <f>SUM(P281:P634)</f>
        <v>0</v>
      </c>
      <c r="Q280" s="193"/>
      <c r="R280" s="194">
        <f>SUM(R281:R634)</f>
        <v>1.9320625</v>
      </c>
      <c r="S280" s="193"/>
      <c r="T280" s="195">
        <f>SUM(T281:T634)</f>
        <v>0.32850070999999997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6" t="s">
        <v>77</v>
      </c>
      <c r="AT280" s="197" t="s">
        <v>69</v>
      </c>
      <c r="AU280" s="197" t="s">
        <v>75</v>
      </c>
      <c r="AY280" s="196" t="s">
        <v>108</v>
      </c>
      <c r="BK280" s="198">
        <f>SUM(BK281:BK634)</f>
        <v>0</v>
      </c>
    </row>
    <row r="281" s="2" customFormat="1" ht="16.5" customHeight="1">
      <c r="A281" s="41"/>
      <c r="B281" s="42"/>
      <c r="C281" s="201" t="s">
        <v>353</v>
      </c>
      <c r="D281" s="201" t="s">
        <v>111</v>
      </c>
      <c r="E281" s="202" t="s">
        <v>354</v>
      </c>
      <c r="F281" s="203" t="s">
        <v>355</v>
      </c>
      <c r="G281" s="204" t="s">
        <v>155</v>
      </c>
      <c r="H281" s="205">
        <v>1485.8620000000001</v>
      </c>
      <c r="I281" s="206"/>
      <c r="J281" s="207">
        <f>ROUND(I281*H281,2)</f>
        <v>0</v>
      </c>
      <c r="K281" s="208"/>
      <c r="L281" s="47"/>
      <c r="M281" s="209" t="s">
        <v>19</v>
      </c>
      <c r="N281" s="210" t="s">
        <v>41</v>
      </c>
      <c r="O281" s="87"/>
      <c r="P281" s="211">
        <f>O281*H281</f>
        <v>0</v>
      </c>
      <c r="Q281" s="211">
        <v>0</v>
      </c>
      <c r="R281" s="211">
        <f>Q281*H281</f>
        <v>0</v>
      </c>
      <c r="S281" s="211">
        <v>0</v>
      </c>
      <c r="T281" s="212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3" t="s">
        <v>156</v>
      </c>
      <c r="AT281" s="213" t="s">
        <v>111</v>
      </c>
      <c r="AU281" s="213" t="s">
        <v>77</v>
      </c>
      <c r="AY281" s="20" t="s">
        <v>108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20" t="s">
        <v>75</v>
      </c>
      <c r="BK281" s="214">
        <f>ROUND(I281*H281,2)</f>
        <v>0</v>
      </c>
      <c r="BL281" s="20" t="s">
        <v>156</v>
      </c>
      <c r="BM281" s="213" t="s">
        <v>356</v>
      </c>
    </row>
    <row r="282" s="2" customFormat="1">
      <c r="A282" s="41"/>
      <c r="B282" s="42"/>
      <c r="C282" s="43"/>
      <c r="D282" s="215" t="s">
        <v>117</v>
      </c>
      <c r="E282" s="43"/>
      <c r="F282" s="216" t="s">
        <v>357</v>
      </c>
      <c r="G282" s="43"/>
      <c r="H282" s="43"/>
      <c r="I282" s="217"/>
      <c r="J282" s="43"/>
      <c r="K282" s="43"/>
      <c r="L282" s="47"/>
      <c r="M282" s="218"/>
      <c r="N282" s="219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117</v>
      </c>
      <c r="AU282" s="20" t="s">
        <v>77</v>
      </c>
    </row>
    <row r="283" s="2" customFormat="1">
      <c r="A283" s="41"/>
      <c r="B283" s="42"/>
      <c r="C283" s="43"/>
      <c r="D283" s="220" t="s">
        <v>119</v>
      </c>
      <c r="E283" s="43"/>
      <c r="F283" s="221" t="s">
        <v>358</v>
      </c>
      <c r="G283" s="43"/>
      <c r="H283" s="43"/>
      <c r="I283" s="217"/>
      <c r="J283" s="43"/>
      <c r="K283" s="43"/>
      <c r="L283" s="47"/>
      <c r="M283" s="218"/>
      <c r="N283" s="219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119</v>
      </c>
      <c r="AU283" s="20" t="s">
        <v>77</v>
      </c>
    </row>
    <row r="284" s="13" customFormat="1">
      <c r="A284" s="13"/>
      <c r="B284" s="222"/>
      <c r="C284" s="223"/>
      <c r="D284" s="215" t="s">
        <v>126</v>
      </c>
      <c r="E284" s="232" t="s">
        <v>19</v>
      </c>
      <c r="F284" s="224" t="s">
        <v>359</v>
      </c>
      <c r="G284" s="223"/>
      <c r="H284" s="225">
        <v>86.450000000000003</v>
      </c>
      <c r="I284" s="226"/>
      <c r="J284" s="223"/>
      <c r="K284" s="223"/>
      <c r="L284" s="227"/>
      <c r="M284" s="228"/>
      <c r="N284" s="229"/>
      <c r="O284" s="229"/>
      <c r="P284" s="229"/>
      <c r="Q284" s="229"/>
      <c r="R284" s="229"/>
      <c r="S284" s="229"/>
      <c r="T284" s="23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1" t="s">
        <v>126</v>
      </c>
      <c r="AU284" s="231" t="s">
        <v>77</v>
      </c>
      <c r="AV284" s="13" t="s">
        <v>77</v>
      </c>
      <c r="AW284" s="13" t="s">
        <v>32</v>
      </c>
      <c r="AX284" s="13" t="s">
        <v>70</v>
      </c>
      <c r="AY284" s="231" t="s">
        <v>108</v>
      </c>
    </row>
    <row r="285" s="13" customFormat="1">
      <c r="A285" s="13"/>
      <c r="B285" s="222"/>
      <c r="C285" s="223"/>
      <c r="D285" s="215" t="s">
        <v>126</v>
      </c>
      <c r="E285" s="232" t="s">
        <v>19</v>
      </c>
      <c r="F285" s="224" t="s">
        <v>360</v>
      </c>
      <c r="G285" s="223"/>
      <c r="H285" s="225">
        <v>464.75999999999999</v>
      </c>
      <c r="I285" s="226"/>
      <c r="J285" s="223"/>
      <c r="K285" s="223"/>
      <c r="L285" s="227"/>
      <c r="M285" s="228"/>
      <c r="N285" s="229"/>
      <c r="O285" s="229"/>
      <c r="P285" s="229"/>
      <c r="Q285" s="229"/>
      <c r="R285" s="229"/>
      <c r="S285" s="229"/>
      <c r="T285" s="23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1" t="s">
        <v>126</v>
      </c>
      <c r="AU285" s="231" t="s">
        <v>77</v>
      </c>
      <c r="AV285" s="13" t="s">
        <v>77</v>
      </c>
      <c r="AW285" s="13" t="s">
        <v>32</v>
      </c>
      <c r="AX285" s="13" t="s">
        <v>70</v>
      </c>
      <c r="AY285" s="231" t="s">
        <v>108</v>
      </c>
    </row>
    <row r="286" s="13" customFormat="1">
      <c r="A286" s="13"/>
      <c r="B286" s="222"/>
      <c r="C286" s="223"/>
      <c r="D286" s="215" t="s">
        <v>126</v>
      </c>
      <c r="E286" s="232" t="s">
        <v>19</v>
      </c>
      <c r="F286" s="224" t="s">
        <v>361</v>
      </c>
      <c r="G286" s="223"/>
      <c r="H286" s="225">
        <v>880.48199999999997</v>
      </c>
      <c r="I286" s="226"/>
      <c r="J286" s="223"/>
      <c r="K286" s="223"/>
      <c r="L286" s="227"/>
      <c r="M286" s="228"/>
      <c r="N286" s="229"/>
      <c r="O286" s="229"/>
      <c r="P286" s="229"/>
      <c r="Q286" s="229"/>
      <c r="R286" s="229"/>
      <c r="S286" s="229"/>
      <c r="T286" s="23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1" t="s">
        <v>126</v>
      </c>
      <c r="AU286" s="231" t="s">
        <v>77</v>
      </c>
      <c r="AV286" s="13" t="s">
        <v>77</v>
      </c>
      <c r="AW286" s="13" t="s">
        <v>32</v>
      </c>
      <c r="AX286" s="13" t="s">
        <v>70</v>
      </c>
      <c r="AY286" s="231" t="s">
        <v>108</v>
      </c>
    </row>
    <row r="287" s="13" customFormat="1">
      <c r="A287" s="13"/>
      <c r="B287" s="222"/>
      <c r="C287" s="223"/>
      <c r="D287" s="215" t="s">
        <v>126</v>
      </c>
      <c r="E287" s="232" t="s">
        <v>19</v>
      </c>
      <c r="F287" s="224" t="s">
        <v>362</v>
      </c>
      <c r="G287" s="223"/>
      <c r="H287" s="225">
        <v>54.170000000000002</v>
      </c>
      <c r="I287" s="226"/>
      <c r="J287" s="223"/>
      <c r="K287" s="223"/>
      <c r="L287" s="227"/>
      <c r="M287" s="228"/>
      <c r="N287" s="229"/>
      <c r="O287" s="229"/>
      <c r="P287" s="229"/>
      <c r="Q287" s="229"/>
      <c r="R287" s="229"/>
      <c r="S287" s="229"/>
      <c r="T287" s="23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1" t="s">
        <v>126</v>
      </c>
      <c r="AU287" s="231" t="s">
        <v>77</v>
      </c>
      <c r="AV287" s="13" t="s">
        <v>77</v>
      </c>
      <c r="AW287" s="13" t="s">
        <v>32</v>
      </c>
      <c r="AX287" s="13" t="s">
        <v>70</v>
      </c>
      <c r="AY287" s="231" t="s">
        <v>108</v>
      </c>
    </row>
    <row r="288" s="14" customFormat="1">
      <c r="A288" s="14"/>
      <c r="B288" s="233"/>
      <c r="C288" s="234"/>
      <c r="D288" s="215" t="s">
        <v>126</v>
      </c>
      <c r="E288" s="235" t="s">
        <v>19</v>
      </c>
      <c r="F288" s="236" t="s">
        <v>162</v>
      </c>
      <c r="G288" s="234"/>
      <c r="H288" s="237">
        <v>1485.8620000000001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3" t="s">
        <v>126</v>
      </c>
      <c r="AU288" s="243" t="s">
        <v>77</v>
      </c>
      <c r="AV288" s="14" t="s">
        <v>115</v>
      </c>
      <c r="AW288" s="14" t="s">
        <v>32</v>
      </c>
      <c r="AX288" s="14" t="s">
        <v>75</v>
      </c>
      <c r="AY288" s="243" t="s">
        <v>108</v>
      </c>
    </row>
    <row r="289" s="2" customFormat="1" ht="16.5" customHeight="1">
      <c r="A289" s="41"/>
      <c r="B289" s="42"/>
      <c r="C289" s="201" t="s">
        <v>363</v>
      </c>
      <c r="D289" s="201" t="s">
        <v>111</v>
      </c>
      <c r="E289" s="202" t="s">
        <v>364</v>
      </c>
      <c r="F289" s="203" t="s">
        <v>365</v>
      </c>
      <c r="G289" s="204" t="s">
        <v>155</v>
      </c>
      <c r="H289" s="205">
        <v>934.65200000000004</v>
      </c>
      <c r="I289" s="206"/>
      <c r="J289" s="207">
        <f>ROUND(I289*H289,2)</f>
        <v>0</v>
      </c>
      <c r="K289" s="208"/>
      <c r="L289" s="47"/>
      <c r="M289" s="209" t="s">
        <v>19</v>
      </c>
      <c r="N289" s="210" t="s">
        <v>41</v>
      </c>
      <c r="O289" s="87"/>
      <c r="P289" s="211">
        <f>O289*H289</f>
        <v>0</v>
      </c>
      <c r="Q289" s="211">
        <v>0.001</v>
      </c>
      <c r="R289" s="211">
        <f>Q289*H289</f>
        <v>0.93465200000000004</v>
      </c>
      <c r="S289" s="211">
        <v>0.00031</v>
      </c>
      <c r="T289" s="212">
        <f>S289*H289</f>
        <v>0.28974211999999999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3" t="s">
        <v>156</v>
      </c>
      <c r="AT289" s="213" t="s">
        <v>111</v>
      </c>
      <c r="AU289" s="213" t="s">
        <v>77</v>
      </c>
      <c r="AY289" s="20" t="s">
        <v>108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20" t="s">
        <v>75</v>
      </c>
      <c r="BK289" s="214">
        <f>ROUND(I289*H289,2)</f>
        <v>0</v>
      </c>
      <c r="BL289" s="20" t="s">
        <v>156</v>
      </c>
      <c r="BM289" s="213" t="s">
        <v>366</v>
      </c>
    </row>
    <row r="290" s="2" customFormat="1">
      <c r="A290" s="41"/>
      <c r="B290" s="42"/>
      <c r="C290" s="43"/>
      <c r="D290" s="215" t="s">
        <v>117</v>
      </c>
      <c r="E290" s="43"/>
      <c r="F290" s="216" t="s">
        <v>367</v>
      </c>
      <c r="G290" s="43"/>
      <c r="H290" s="43"/>
      <c r="I290" s="217"/>
      <c r="J290" s="43"/>
      <c r="K290" s="43"/>
      <c r="L290" s="47"/>
      <c r="M290" s="218"/>
      <c r="N290" s="219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117</v>
      </c>
      <c r="AU290" s="20" t="s">
        <v>77</v>
      </c>
    </row>
    <row r="291" s="2" customFormat="1">
      <c r="A291" s="41"/>
      <c r="B291" s="42"/>
      <c r="C291" s="43"/>
      <c r="D291" s="220" t="s">
        <v>119</v>
      </c>
      <c r="E291" s="43"/>
      <c r="F291" s="221" t="s">
        <v>368</v>
      </c>
      <c r="G291" s="43"/>
      <c r="H291" s="43"/>
      <c r="I291" s="217"/>
      <c r="J291" s="43"/>
      <c r="K291" s="43"/>
      <c r="L291" s="47"/>
      <c r="M291" s="218"/>
      <c r="N291" s="219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119</v>
      </c>
      <c r="AU291" s="20" t="s">
        <v>77</v>
      </c>
    </row>
    <row r="292" s="13" customFormat="1">
      <c r="A292" s="13"/>
      <c r="B292" s="222"/>
      <c r="C292" s="223"/>
      <c r="D292" s="215" t="s">
        <v>126</v>
      </c>
      <c r="E292" s="232" t="s">
        <v>19</v>
      </c>
      <c r="F292" s="224" t="s">
        <v>361</v>
      </c>
      <c r="G292" s="223"/>
      <c r="H292" s="225">
        <v>880.48199999999997</v>
      </c>
      <c r="I292" s="226"/>
      <c r="J292" s="223"/>
      <c r="K292" s="223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126</v>
      </c>
      <c r="AU292" s="231" t="s">
        <v>77</v>
      </c>
      <c r="AV292" s="13" t="s">
        <v>77</v>
      </c>
      <c r="AW292" s="13" t="s">
        <v>32</v>
      </c>
      <c r="AX292" s="13" t="s">
        <v>70</v>
      </c>
      <c r="AY292" s="231" t="s">
        <v>108</v>
      </c>
    </row>
    <row r="293" s="13" customFormat="1">
      <c r="A293" s="13"/>
      <c r="B293" s="222"/>
      <c r="C293" s="223"/>
      <c r="D293" s="215" t="s">
        <v>126</v>
      </c>
      <c r="E293" s="232" t="s">
        <v>19</v>
      </c>
      <c r="F293" s="224" t="s">
        <v>362</v>
      </c>
      <c r="G293" s="223"/>
      <c r="H293" s="225">
        <v>54.170000000000002</v>
      </c>
      <c r="I293" s="226"/>
      <c r="J293" s="223"/>
      <c r="K293" s="223"/>
      <c r="L293" s="227"/>
      <c r="M293" s="228"/>
      <c r="N293" s="229"/>
      <c r="O293" s="229"/>
      <c r="P293" s="229"/>
      <c r="Q293" s="229"/>
      <c r="R293" s="229"/>
      <c r="S293" s="229"/>
      <c r="T293" s="23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1" t="s">
        <v>126</v>
      </c>
      <c r="AU293" s="231" t="s">
        <v>77</v>
      </c>
      <c r="AV293" s="13" t="s">
        <v>77</v>
      </c>
      <c r="AW293" s="13" t="s">
        <v>32</v>
      </c>
      <c r="AX293" s="13" t="s">
        <v>70</v>
      </c>
      <c r="AY293" s="231" t="s">
        <v>108</v>
      </c>
    </row>
    <row r="294" s="14" customFormat="1">
      <c r="A294" s="14"/>
      <c r="B294" s="233"/>
      <c r="C294" s="234"/>
      <c r="D294" s="215" t="s">
        <v>126</v>
      </c>
      <c r="E294" s="235" t="s">
        <v>19</v>
      </c>
      <c r="F294" s="236" t="s">
        <v>162</v>
      </c>
      <c r="G294" s="234"/>
      <c r="H294" s="237">
        <v>934.65199999999993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3" t="s">
        <v>126</v>
      </c>
      <c r="AU294" s="243" t="s">
        <v>77</v>
      </c>
      <c r="AV294" s="14" t="s">
        <v>115</v>
      </c>
      <c r="AW294" s="14" t="s">
        <v>32</v>
      </c>
      <c r="AX294" s="14" t="s">
        <v>75</v>
      </c>
      <c r="AY294" s="243" t="s">
        <v>108</v>
      </c>
    </row>
    <row r="295" s="2" customFormat="1" ht="16.5" customHeight="1">
      <c r="A295" s="41"/>
      <c r="B295" s="42"/>
      <c r="C295" s="201" t="s">
        <v>369</v>
      </c>
      <c r="D295" s="201" t="s">
        <v>111</v>
      </c>
      <c r="E295" s="202" t="s">
        <v>370</v>
      </c>
      <c r="F295" s="203" t="s">
        <v>371</v>
      </c>
      <c r="G295" s="204" t="s">
        <v>155</v>
      </c>
      <c r="H295" s="205">
        <v>819.99000000000001</v>
      </c>
      <c r="I295" s="206"/>
      <c r="J295" s="207">
        <f>ROUND(I295*H295,2)</f>
        <v>0</v>
      </c>
      <c r="K295" s="208"/>
      <c r="L295" s="47"/>
      <c r="M295" s="209" t="s">
        <v>19</v>
      </c>
      <c r="N295" s="210" t="s">
        <v>41</v>
      </c>
      <c r="O295" s="87"/>
      <c r="P295" s="211">
        <f>O295*H295</f>
        <v>0</v>
      </c>
      <c r="Q295" s="211">
        <v>0</v>
      </c>
      <c r="R295" s="211">
        <f>Q295*H295</f>
        <v>0</v>
      </c>
      <c r="S295" s="211">
        <v>3.0000000000000001E-05</v>
      </c>
      <c r="T295" s="212">
        <f>S295*H295</f>
        <v>0.024599700000000002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3" t="s">
        <v>156</v>
      </c>
      <c r="AT295" s="213" t="s">
        <v>111</v>
      </c>
      <c r="AU295" s="213" t="s">
        <v>77</v>
      </c>
      <c r="AY295" s="20" t="s">
        <v>108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20" t="s">
        <v>75</v>
      </c>
      <c r="BK295" s="214">
        <f>ROUND(I295*H295,2)</f>
        <v>0</v>
      </c>
      <c r="BL295" s="20" t="s">
        <v>156</v>
      </c>
      <c r="BM295" s="213" t="s">
        <v>372</v>
      </c>
    </row>
    <row r="296" s="2" customFormat="1">
      <c r="A296" s="41"/>
      <c r="B296" s="42"/>
      <c r="C296" s="43"/>
      <c r="D296" s="215" t="s">
        <v>117</v>
      </c>
      <c r="E296" s="43"/>
      <c r="F296" s="216" t="s">
        <v>373</v>
      </c>
      <c r="G296" s="43"/>
      <c r="H296" s="43"/>
      <c r="I296" s="217"/>
      <c r="J296" s="43"/>
      <c r="K296" s="43"/>
      <c r="L296" s="47"/>
      <c r="M296" s="218"/>
      <c r="N296" s="219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117</v>
      </c>
      <c r="AU296" s="20" t="s">
        <v>77</v>
      </c>
    </row>
    <row r="297" s="2" customFormat="1">
      <c r="A297" s="41"/>
      <c r="B297" s="42"/>
      <c r="C297" s="43"/>
      <c r="D297" s="220" t="s">
        <v>119</v>
      </c>
      <c r="E297" s="43"/>
      <c r="F297" s="221" t="s">
        <v>374</v>
      </c>
      <c r="G297" s="43"/>
      <c r="H297" s="43"/>
      <c r="I297" s="217"/>
      <c r="J297" s="43"/>
      <c r="K297" s="43"/>
      <c r="L297" s="47"/>
      <c r="M297" s="218"/>
      <c r="N297" s="219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119</v>
      </c>
      <c r="AU297" s="20" t="s">
        <v>77</v>
      </c>
    </row>
    <row r="298" s="13" customFormat="1">
      <c r="A298" s="13"/>
      <c r="B298" s="222"/>
      <c r="C298" s="223"/>
      <c r="D298" s="215" t="s">
        <v>126</v>
      </c>
      <c r="E298" s="232" t="s">
        <v>19</v>
      </c>
      <c r="F298" s="224" t="s">
        <v>375</v>
      </c>
      <c r="G298" s="223"/>
      <c r="H298" s="225">
        <v>6.5899999999999999</v>
      </c>
      <c r="I298" s="226"/>
      <c r="J298" s="223"/>
      <c r="K298" s="223"/>
      <c r="L298" s="227"/>
      <c r="M298" s="228"/>
      <c r="N298" s="229"/>
      <c r="O298" s="229"/>
      <c r="P298" s="229"/>
      <c r="Q298" s="229"/>
      <c r="R298" s="229"/>
      <c r="S298" s="229"/>
      <c r="T298" s="23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1" t="s">
        <v>126</v>
      </c>
      <c r="AU298" s="231" t="s">
        <v>77</v>
      </c>
      <c r="AV298" s="13" t="s">
        <v>77</v>
      </c>
      <c r="AW298" s="13" t="s">
        <v>32</v>
      </c>
      <c r="AX298" s="13" t="s">
        <v>70</v>
      </c>
      <c r="AY298" s="231" t="s">
        <v>108</v>
      </c>
    </row>
    <row r="299" s="13" customFormat="1">
      <c r="A299" s="13"/>
      <c r="B299" s="222"/>
      <c r="C299" s="223"/>
      <c r="D299" s="215" t="s">
        <v>126</v>
      </c>
      <c r="E299" s="232" t="s">
        <v>19</v>
      </c>
      <c r="F299" s="224" t="s">
        <v>187</v>
      </c>
      <c r="G299" s="223"/>
      <c r="H299" s="225">
        <v>55.280000000000001</v>
      </c>
      <c r="I299" s="226"/>
      <c r="J299" s="223"/>
      <c r="K299" s="223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126</v>
      </c>
      <c r="AU299" s="231" t="s">
        <v>77</v>
      </c>
      <c r="AV299" s="13" t="s">
        <v>77</v>
      </c>
      <c r="AW299" s="13" t="s">
        <v>32</v>
      </c>
      <c r="AX299" s="13" t="s">
        <v>70</v>
      </c>
      <c r="AY299" s="231" t="s">
        <v>108</v>
      </c>
    </row>
    <row r="300" s="13" customFormat="1">
      <c r="A300" s="13"/>
      <c r="B300" s="222"/>
      <c r="C300" s="223"/>
      <c r="D300" s="215" t="s">
        <v>126</v>
      </c>
      <c r="E300" s="232" t="s">
        <v>19</v>
      </c>
      <c r="F300" s="224" t="s">
        <v>188</v>
      </c>
      <c r="G300" s="223"/>
      <c r="H300" s="225">
        <v>24.640000000000001</v>
      </c>
      <c r="I300" s="226"/>
      <c r="J300" s="223"/>
      <c r="K300" s="223"/>
      <c r="L300" s="227"/>
      <c r="M300" s="228"/>
      <c r="N300" s="229"/>
      <c r="O300" s="229"/>
      <c r="P300" s="229"/>
      <c r="Q300" s="229"/>
      <c r="R300" s="229"/>
      <c r="S300" s="229"/>
      <c r="T300" s="23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1" t="s">
        <v>126</v>
      </c>
      <c r="AU300" s="231" t="s">
        <v>77</v>
      </c>
      <c r="AV300" s="13" t="s">
        <v>77</v>
      </c>
      <c r="AW300" s="13" t="s">
        <v>32</v>
      </c>
      <c r="AX300" s="13" t="s">
        <v>70</v>
      </c>
      <c r="AY300" s="231" t="s">
        <v>108</v>
      </c>
    </row>
    <row r="301" s="13" customFormat="1">
      <c r="A301" s="13"/>
      <c r="B301" s="222"/>
      <c r="C301" s="223"/>
      <c r="D301" s="215" t="s">
        <v>126</v>
      </c>
      <c r="E301" s="232" t="s">
        <v>19</v>
      </c>
      <c r="F301" s="224" t="s">
        <v>376</v>
      </c>
      <c r="G301" s="223"/>
      <c r="H301" s="225">
        <v>3.1299999999999999</v>
      </c>
      <c r="I301" s="226"/>
      <c r="J301" s="223"/>
      <c r="K301" s="223"/>
      <c r="L301" s="227"/>
      <c r="M301" s="228"/>
      <c r="N301" s="229"/>
      <c r="O301" s="229"/>
      <c r="P301" s="229"/>
      <c r="Q301" s="229"/>
      <c r="R301" s="229"/>
      <c r="S301" s="229"/>
      <c r="T301" s="23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1" t="s">
        <v>126</v>
      </c>
      <c r="AU301" s="231" t="s">
        <v>77</v>
      </c>
      <c r="AV301" s="13" t="s">
        <v>77</v>
      </c>
      <c r="AW301" s="13" t="s">
        <v>32</v>
      </c>
      <c r="AX301" s="13" t="s">
        <v>70</v>
      </c>
      <c r="AY301" s="231" t="s">
        <v>108</v>
      </c>
    </row>
    <row r="302" s="13" customFormat="1">
      <c r="A302" s="13"/>
      <c r="B302" s="222"/>
      <c r="C302" s="223"/>
      <c r="D302" s="215" t="s">
        <v>126</v>
      </c>
      <c r="E302" s="232" t="s">
        <v>19</v>
      </c>
      <c r="F302" s="224" t="s">
        <v>189</v>
      </c>
      <c r="G302" s="223"/>
      <c r="H302" s="225">
        <v>24.640000000000001</v>
      </c>
      <c r="I302" s="226"/>
      <c r="J302" s="223"/>
      <c r="K302" s="223"/>
      <c r="L302" s="227"/>
      <c r="M302" s="228"/>
      <c r="N302" s="229"/>
      <c r="O302" s="229"/>
      <c r="P302" s="229"/>
      <c r="Q302" s="229"/>
      <c r="R302" s="229"/>
      <c r="S302" s="229"/>
      <c r="T302" s="23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1" t="s">
        <v>126</v>
      </c>
      <c r="AU302" s="231" t="s">
        <v>77</v>
      </c>
      <c r="AV302" s="13" t="s">
        <v>77</v>
      </c>
      <c r="AW302" s="13" t="s">
        <v>32</v>
      </c>
      <c r="AX302" s="13" t="s">
        <v>70</v>
      </c>
      <c r="AY302" s="231" t="s">
        <v>108</v>
      </c>
    </row>
    <row r="303" s="13" customFormat="1">
      <c r="A303" s="13"/>
      <c r="B303" s="222"/>
      <c r="C303" s="223"/>
      <c r="D303" s="215" t="s">
        <v>126</v>
      </c>
      <c r="E303" s="232" t="s">
        <v>19</v>
      </c>
      <c r="F303" s="224" t="s">
        <v>377</v>
      </c>
      <c r="G303" s="223"/>
      <c r="H303" s="225">
        <v>3.1299999999999999</v>
      </c>
      <c r="I303" s="226"/>
      <c r="J303" s="223"/>
      <c r="K303" s="223"/>
      <c r="L303" s="227"/>
      <c r="M303" s="228"/>
      <c r="N303" s="229"/>
      <c r="O303" s="229"/>
      <c r="P303" s="229"/>
      <c r="Q303" s="229"/>
      <c r="R303" s="229"/>
      <c r="S303" s="229"/>
      <c r="T303" s="23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1" t="s">
        <v>126</v>
      </c>
      <c r="AU303" s="231" t="s">
        <v>77</v>
      </c>
      <c r="AV303" s="13" t="s">
        <v>77</v>
      </c>
      <c r="AW303" s="13" t="s">
        <v>32</v>
      </c>
      <c r="AX303" s="13" t="s">
        <v>70</v>
      </c>
      <c r="AY303" s="231" t="s">
        <v>108</v>
      </c>
    </row>
    <row r="304" s="13" customFormat="1">
      <c r="A304" s="13"/>
      <c r="B304" s="222"/>
      <c r="C304" s="223"/>
      <c r="D304" s="215" t="s">
        <v>126</v>
      </c>
      <c r="E304" s="232" t="s">
        <v>19</v>
      </c>
      <c r="F304" s="224" t="s">
        <v>190</v>
      </c>
      <c r="G304" s="223"/>
      <c r="H304" s="225">
        <v>22.77</v>
      </c>
      <c r="I304" s="226"/>
      <c r="J304" s="223"/>
      <c r="K304" s="223"/>
      <c r="L304" s="227"/>
      <c r="M304" s="228"/>
      <c r="N304" s="229"/>
      <c r="O304" s="229"/>
      <c r="P304" s="229"/>
      <c r="Q304" s="229"/>
      <c r="R304" s="229"/>
      <c r="S304" s="229"/>
      <c r="T304" s="23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1" t="s">
        <v>126</v>
      </c>
      <c r="AU304" s="231" t="s">
        <v>77</v>
      </c>
      <c r="AV304" s="13" t="s">
        <v>77</v>
      </c>
      <c r="AW304" s="13" t="s">
        <v>32</v>
      </c>
      <c r="AX304" s="13" t="s">
        <v>70</v>
      </c>
      <c r="AY304" s="231" t="s">
        <v>108</v>
      </c>
    </row>
    <row r="305" s="13" customFormat="1">
      <c r="A305" s="13"/>
      <c r="B305" s="222"/>
      <c r="C305" s="223"/>
      <c r="D305" s="215" t="s">
        <v>126</v>
      </c>
      <c r="E305" s="232" t="s">
        <v>19</v>
      </c>
      <c r="F305" s="224" t="s">
        <v>191</v>
      </c>
      <c r="G305" s="223"/>
      <c r="H305" s="225">
        <v>26.129999999999999</v>
      </c>
      <c r="I305" s="226"/>
      <c r="J305" s="223"/>
      <c r="K305" s="223"/>
      <c r="L305" s="227"/>
      <c r="M305" s="228"/>
      <c r="N305" s="229"/>
      <c r="O305" s="229"/>
      <c r="P305" s="229"/>
      <c r="Q305" s="229"/>
      <c r="R305" s="229"/>
      <c r="S305" s="229"/>
      <c r="T305" s="23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1" t="s">
        <v>126</v>
      </c>
      <c r="AU305" s="231" t="s">
        <v>77</v>
      </c>
      <c r="AV305" s="13" t="s">
        <v>77</v>
      </c>
      <c r="AW305" s="13" t="s">
        <v>32</v>
      </c>
      <c r="AX305" s="13" t="s">
        <v>70</v>
      </c>
      <c r="AY305" s="231" t="s">
        <v>108</v>
      </c>
    </row>
    <row r="306" s="13" customFormat="1">
      <c r="A306" s="13"/>
      <c r="B306" s="222"/>
      <c r="C306" s="223"/>
      <c r="D306" s="215" t="s">
        <v>126</v>
      </c>
      <c r="E306" s="232" t="s">
        <v>19</v>
      </c>
      <c r="F306" s="224" t="s">
        <v>378</v>
      </c>
      <c r="G306" s="223"/>
      <c r="H306" s="225">
        <v>3.3199999999999998</v>
      </c>
      <c r="I306" s="226"/>
      <c r="J306" s="223"/>
      <c r="K306" s="223"/>
      <c r="L306" s="227"/>
      <c r="M306" s="228"/>
      <c r="N306" s="229"/>
      <c r="O306" s="229"/>
      <c r="P306" s="229"/>
      <c r="Q306" s="229"/>
      <c r="R306" s="229"/>
      <c r="S306" s="229"/>
      <c r="T306" s="23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1" t="s">
        <v>126</v>
      </c>
      <c r="AU306" s="231" t="s">
        <v>77</v>
      </c>
      <c r="AV306" s="13" t="s">
        <v>77</v>
      </c>
      <c r="AW306" s="13" t="s">
        <v>32</v>
      </c>
      <c r="AX306" s="13" t="s">
        <v>70</v>
      </c>
      <c r="AY306" s="231" t="s">
        <v>108</v>
      </c>
    </row>
    <row r="307" s="13" customFormat="1">
      <c r="A307" s="13"/>
      <c r="B307" s="222"/>
      <c r="C307" s="223"/>
      <c r="D307" s="215" t="s">
        <v>126</v>
      </c>
      <c r="E307" s="232" t="s">
        <v>19</v>
      </c>
      <c r="F307" s="224" t="s">
        <v>379</v>
      </c>
      <c r="G307" s="223"/>
      <c r="H307" s="225">
        <v>3.3199999999999998</v>
      </c>
      <c r="I307" s="226"/>
      <c r="J307" s="223"/>
      <c r="K307" s="223"/>
      <c r="L307" s="227"/>
      <c r="M307" s="228"/>
      <c r="N307" s="229"/>
      <c r="O307" s="229"/>
      <c r="P307" s="229"/>
      <c r="Q307" s="229"/>
      <c r="R307" s="229"/>
      <c r="S307" s="229"/>
      <c r="T307" s="23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1" t="s">
        <v>126</v>
      </c>
      <c r="AU307" s="231" t="s">
        <v>77</v>
      </c>
      <c r="AV307" s="13" t="s">
        <v>77</v>
      </c>
      <c r="AW307" s="13" t="s">
        <v>32</v>
      </c>
      <c r="AX307" s="13" t="s">
        <v>70</v>
      </c>
      <c r="AY307" s="231" t="s">
        <v>108</v>
      </c>
    </row>
    <row r="308" s="13" customFormat="1">
      <c r="A308" s="13"/>
      <c r="B308" s="222"/>
      <c r="C308" s="223"/>
      <c r="D308" s="215" t="s">
        <v>126</v>
      </c>
      <c r="E308" s="232" t="s">
        <v>19</v>
      </c>
      <c r="F308" s="224" t="s">
        <v>192</v>
      </c>
      <c r="G308" s="223"/>
      <c r="H308" s="225">
        <v>22.77</v>
      </c>
      <c r="I308" s="226"/>
      <c r="J308" s="223"/>
      <c r="K308" s="223"/>
      <c r="L308" s="227"/>
      <c r="M308" s="228"/>
      <c r="N308" s="229"/>
      <c r="O308" s="229"/>
      <c r="P308" s="229"/>
      <c r="Q308" s="229"/>
      <c r="R308" s="229"/>
      <c r="S308" s="229"/>
      <c r="T308" s="23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1" t="s">
        <v>126</v>
      </c>
      <c r="AU308" s="231" t="s">
        <v>77</v>
      </c>
      <c r="AV308" s="13" t="s">
        <v>77</v>
      </c>
      <c r="AW308" s="13" t="s">
        <v>32</v>
      </c>
      <c r="AX308" s="13" t="s">
        <v>70</v>
      </c>
      <c r="AY308" s="231" t="s">
        <v>108</v>
      </c>
    </row>
    <row r="309" s="13" customFormat="1">
      <c r="A309" s="13"/>
      <c r="B309" s="222"/>
      <c r="C309" s="223"/>
      <c r="D309" s="215" t="s">
        <v>126</v>
      </c>
      <c r="E309" s="232" t="s">
        <v>19</v>
      </c>
      <c r="F309" s="224" t="s">
        <v>380</v>
      </c>
      <c r="G309" s="223"/>
      <c r="H309" s="225">
        <v>4.4800000000000004</v>
      </c>
      <c r="I309" s="226"/>
      <c r="J309" s="223"/>
      <c r="K309" s="223"/>
      <c r="L309" s="227"/>
      <c r="M309" s="228"/>
      <c r="N309" s="229"/>
      <c r="O309" s="229"/>
      <c r="P309" s="229"/>
      <c r="Q309" s="229"/>
      <c r="R309" s="229"/>
      <c r="S309" s="229"/>
      <c r="T309" s="23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1" t="s">
        <v>126</v>
      </c>
      <c r="AU309" s="231" t="s">
        <v>77</v>
      </c>
      <c r="AV309" s="13" t="s">
        <v>77</v>
      </c>
      <c r="AW309" s="13" t="s">
        <v>32</v>
      </c>
      <c r="AX309" s="13" t="s">
        <v>70</v>
      </c>
      <c r="AY309" s="231" t="s">
        <v>108</v>
      </c>
    </row>
    <row r="310" s="13" customFormat="1">
      <c r="A310" s="13"/>
      <c r="B310" s="222"/>
      <c r="C310" s="223"/>
      <c r="D310" s="215" t="s">
        <v>126</v>
      </c>
      <c r="E310" s="232" t="s">
        <v>19</v>
      </c>
      <c r="F310" s="224" t="s">
        <v>193</v>
      </c>
      <c r="G310" s="223"/>
      <c r="H310" s="225">
        <v>49.789999999999999</v>
      </c>
      <c r="I310" s="226"/>
      <c r="J310" s="223"/>
      <c r="K310" s="223"/>
      <c r="L310" s="227"/>
      <c r="M310" s="228"/>
      <c r="N310" s="229"/>
      <c r="O310" s="229"/>
      <c r="P310" s="229"/>
      <c r="Q310" s="229"/>
      <c r="R310" s="229"/>
      <c r="S310" s="229"/>
      <c r="T310" s="23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1" t="s">
        <v>126</v>
      </c>
      <c r="AU310" s="231" t="s">
        <v>77</v>
      </c>
      <c r="AV310" s="13" t="s">
        <v>77</v>
      </c>
      <c r="AW310" s="13" t="s">
        <v>32</v>
      </c>
      <c r="AX310" s="13" t="s">
        <v>70</v>
      </c>
      <c r="AY310" s="231" t="s">
        <v>108</v>
      </c>
    </row>
    <row r="311" s="13" customFormat="1">
      <c r="A311" s="13"/>
      <c r="B311" s="222"/>
      <c r="C311" s="223"/>
      <c r="D311" s="215" t="s">
        <v>126</v>
      </c>
      <c r="E311" s="232" t="s">
        <v>19</v>
      </c>
      <c r="F311" s="224" t="s">
        <v>194</v>
      </c>
      <c r="G311" s="223"/>
      <c r="H311" s="225">
        <v>14.109999999999999</v>
      </c>
      <c r="I311" s="226"/>
      <c r="J311" s="223"/>
      <c r="K311" s="223"/>
      <c r="L311" s="227"/>
      <c r="M311" s="228"/>
      <c r="N311" s="229"/>
      <c r="O311" s="229"/>
      <c r="P311" s="229"/>
      <c r="Q311" s="229"/>
      <c r="R311" s="229"/>
      <c r="S311" s="229"/>
      <c r="T311" s="23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1" t="s">
        <v>126</v>
      </c>
      <c r="AU311" s="231" t="s">
        <v>77</v>
      </c>
      <c r="AV311" s="13" t="s">
        <v>77</v>
      </c>
      <c r="AW311" s="13" t="s">
        <v>32</v>
      </c>
      <c r="AX311" s="13" t="s">
        <v>70</v>
      </c>
      <c r="AY311" s="231" t="s">
        <v>108</v>
      </c>
    </row>
    <row r="312" s="13" customFormat="1">
      <c r="A312" s="13"/>
      <c r="B312" s="222"/>
      <c r="C312" s="223"/>
      <c r="D312" s="215" t="s">
        <v>126</v>
      </c>
      <c r="E312" s="232" t="s">
        <v>19</v>
      </c>
      <c r="F312" s="224" t="s">
        <v>381</v>
      </c>
      <c r="G312" s="223"/>
      <c r="H312" s="225">
        <v>7.96</v>
      </c>
      <c r="I312" s="226"/>
      <c r="J312" s="223"/>
      <c r="K312" s="223"/>
      <c r="L312" s="227"/>
      <c r="M312" s="228"/>
      <c r="N312" s="229"/>
      <c r="O312" s="229"/>
      <c r="P312" s="229"/>
      <c r="Q312" s="229"/>
      <c r="R312" s="229"/>
      <c r="S312" s="229"/>
      <c r="T312" s="23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1" t="s">
        <v>126</v>
      </c>
      <c r="AU312" s="231" t="s">
        <v>77</v>
      </c>
      <c r="AV312" s="13" t="s">
        <v>77</v>
      </c>
      <c r="AW312" s="13" t="s">
        <v>32</v>
      </c>
      <c r="AX312" s="13" t="s">
        <v>70</v>
      </c>
      <c r="AY312" s="231" t="s">
        <v>108</v>
      </c>
    </row>
    <row r="313" s="13" customFormat="1">
      <c r="A313" s="13"/>
      <c r="B313" s="222"/>
      <c r="C313" s="223"/>
      <c r="D313" s="215" t="s">
        <v>126</v>
      </c>
      <c r="E313" s="232" t="s">
        <v>19</v>
      </c>
      <c r="F313" s="224" t="s">
        <v>382</v>
      </c>
      <c r="G313" s="223"/>
      <c r="H313" s="225">
        <v>5.3499999999999996</v>
      </c>
      <c r="I313" s="226"/>
      <c r="J313" s="223"/>
      <c r="K313" s="223"/>
      <c r="L313" s="227"/>
      <c r="M313" s="228"/>
      <c r="N313" s="229"/>
      <c r="O313" s="229"/>
      <c r="P313" s="229"/>
      <c r="Q313" s="229"/>
      <c r="R313" s="229"/>
      <c r="S313" s="229"/>
      <c r="T313" s="23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1" t="s">
        <v>126</v>
      </c>
      <c r="AU313" s="231" t="s">
        <v>77</v>
      </c>
      <c r="AV313" s="13" t="s">
        <v>77</v>
      </c>
      <c r="AW313" s="13" t="s">
        <v>32</v>
      </c>
      <c r="AX313" s="13" t="s">
        <v>70</v>
      </c>
      <c r="AY313" s="231" t="s">
        <v>108</v>
      </c>
    </row>
    <row r="314" s="13" customFormat="1">
      <c r="A314" s="13"/>
      <c r="B314" s="222"/>
      <c r="C314" s="223"/>
      <c r="D314" s="215" t="s">
        <v>126</v>
      </c>
      <c r="E314" s="232" t="s">
        <v>19</v>
      </c>
      <c r="F314" s="224" t="s">
        <v>383</v>
      </c>
      <c r="G314" s="223"/>
      <c r="H314" s="225">
        <v>5.3499999999999996</v>
      </c>
      <c r="I314" s="226"/>
      <c r="J314" s="223"/>
      <c r="K314" s="223"/>
      <c r="L314" s="227"/>
      <c r="M314" s="228"/>
      <c r="N314" s="229"/>
      <c r="O314" s="229"/>
      <c r="P314" s="229"/>
      <c r="Q314" s="229"/>
      <c r="R314" s="229"/>
      <c r="S314" s="229"/>
      <c r="T314" s="23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1" t="s">
        <v>126</v>
      </c>
      <c r="AU314" s="231" t="s">
        <v>77</v>
      </c>
      <c r="AV314" s="13" t="s">
        <v>77</v>
      </c>
      <c r="AW314" s="13" t="s">
        <v>32</v>
      </c>
      <c r="AX314" s="13" t="s">
        <v>70</v>
      </c>
      <c r="AY314" s="231" t="s">
        <v>108</v>
      </c>
    </row>
    <row r="315" s="13" customFormat="1">
      <c r="A315" s="13"/>
      <c r="B315" s="222"/>
      <c r="C315" s="223"/>
      <c r="D315" s="215" t="s">
        <v>126</v>
      </c>
      <c r="E315" s="232" t="s">
        <v>19</v>
      </c>
      <c r="F315" s="224" t="s">
        <v>195</v>
      </c>
      <c r="G315" s="223"/>
      <c r="H315" s="225">
        <v>14.300000000000001</v>
      </c>
      <c r="I315" s="226"/>
      <c r="J315" s="223"/>
      <c r="K315" s="223"/>
      <c r="L315" s="227"/>
      <c r="M315" s="228"/>
      <c r="N315" s="229"/>
      <c r="O315" s="229"/>
      <c r="P315" s="229"/>
      <c r="Q315" s="229"/>
      <c r="R315" s="229"/>
      <c r="S315" s="229"/>
      <c r="T315" s="23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1" t="s">
        <v>126</v>
      </c>
      <c r="AU315" s="231" t="s">
        <v>77</v>
      </c>
      <c r="AV315" s="13" t="s">
        <v>77</v>
      </c>
      <c r="AW315" s="13" t="s">
        <v>32</v>
      </c>
      <c r="AX315" s="13" t="s">
        <v>70</v>
      </c>
      <c r="AY315" s="231" t="s">
        <v>108</v>
      </c>
    </row>
    <row r="316" s="13" customFormat="1">
      <c r="A316" s="13"/>
      <c r="B316" s="222"/>
      <c r="C316" s="223"/>
      <c r="D316" s="215" t="s">
        <v>126</v>
      </c>
      <c r="E316" s="232" t="s">
        <v>19</v>
      </c>
      <c r="F316" s="224" t="s">
        <v>384</v>
      </c>
      <c r="G316" s="223"/>
      <c r="H316" s="225">
        <v>4.8899999999999997</v>
      </c>
      <c r="I316" s="226"/>
      <c r="J316" s="223"/>
      <c r="K316" s="223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126</v>
      </c>
      <c r="AU316" s="231" t="s">
        <v>77</v>
      </c>
      <c r="AV316" s="13" t="s">
        <v>77</v>
      </c>
      <c r="AW316" s="13" t="s">
        <v>32</v>
      </c>
      <c r="AX316" s="13" t="s">
        <v>70</v>
      </c>
      <c r="AY316" s="231" t="s">
        <v>108</v>
      </c>
    </row>
    <row r="317" s="13" customFormat="1">
      <c r="A317" s="13"/>
      <c r="B317" s="222"/>
      <c r="C317" s="223"/>
      <c r="D317" s="215" t="s">
        <v>126</v>
      </c>
      <c r="E317" s="232" t="s">
        <v>19</v>
      </c>
      <c r="F317" s="224" t="s">
        <v>385</v>
      </c>
      <c r="G317" s="223"/>
      <c r="H317" s="225">
        <v>4.0099999999999998</v>
      </c>
      <c r="I317" s="226"/>
      <c r="J317" s="223"/>
      <c r="K317" s="223"/>
      <c r="L317" s="227"/>
      <c r="M317" s="228"/>
      <c r="N317" s="229"/>
      <c r="O317" s="229"/>
      <c r="P317" s="229"/>
      <c r="Q317" s="229"/>
      <c r="R317" s="229"/>
      <c r="S317" s="229"/>
      <c r="T317" s="23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1" t="s">
        <v>126</v>
      </c>
      <c r="AU317" s="231" t="s">
        <v>77</v>
      </c>
      <c r="AV317" s="13" t="s">
        <v>77</v>
      </c>
      <c r="AW317" s="13" t="s">
        <v>32</v>
      </c>
      <c r="AX317" s="13" t="s">
        <v>70</v>
      </c>
      <c r="AY317" s="231" t="s">
        <v>108</v>
      </c>
    </row>
    <row r="318" s="13" customFormat="1">
      <c r="A318" s="13"/>
      <c r="B318" s="222"/>
      <c r="C318" s="223"/>
      <c r="D318" s="215" t="s">
        <v>126</v>
      </c>
      <c r="E318" s="232" t="s">
        <v>19</v>
      </c>
      <c r="F318" s="224" t="s">
        <v>196</v>
      </c>
      <c r="G318" s="223"/>
      <c r="H318" s="225">
        <v>17.399999999999999</v>
      </c>
      <c r="I318" s="226"/>
      <c r="J318" s="223"/>
      <c r="K318" s="223"/>
      <c r="L318" s="227"/>
      <c r="M318" s="228"/>
      <c r="N318" s="229"/>
      <c r="O318" s="229"/>
      <c r="P318" s="229"/>
      <c r="Q318" s="229"/>
      <c r="R318" s="229"/>
      <c r="S318" s="229"/>
      <c r="T318" s="23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1" t="s">
        <v>126</v>
      </c>
      <c r="AU318" s="231" t="s">
        <v>77</v>
      </c>
      <c r="AV318" s="13" t="s">
        <v>77</v>
      </c>
      <c r="AW318" s="13" t="s">
        <v>32</v>
      </c>
      <c r="AX318" s="13" t="s">
        <v>70</v>
      </c>
      <c r="AY318" s="231" t="s">
        <v>108</v>
      </c>
    </row>
    <row r="319" s="13" customFormat="1">
      <c r="A319" s="13"/>
      <c r="B319" s="222"/>
      <c r="C319" s="223"/>
      <c r="D319" s="215" t="s">
        <v>126</v>
      </c>
      <c r="E319" s="232" t="s">
        <v>19</v>
      </c>
      <c r="F319" s="224" t="s">
        <v>197</v>
      </c>
      <c r="G319" s="223"/>
      <c r="H319" s="225">
        <v>17.699999999999999</v>
      </c>
      <c r="I319" s="226"/>
      <c r="J319" s="223"/>
      <c r="K319" s="223"/>
      <c r="L319" s="227"/>
      <c r="M319" s="228"/>
      <c r="N319" s="229"/>
      <c r="O319" s="229"/>
      <c r="P319" s="229"/>
      <c r="Q319" s="229"/>
      <c r="R319" s="229"/>
      <c r="S319" s="229"/>
      <c r="T319" s="23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1" t="s">
        <v>126</v>
      </c>
      <c r="AU319" s="231" t="s">
        <v>77</v>
      </c>
      <c r="AV319" s="13" t="s">
        <v>77</v>
      </c>
      <c r="AW319" s="13" t="s">
        <v>32</v>
      </c>
      <c r="AX319" s="13" t="s">
        <v>70</v>
      </c>
      <c r="AY319" s="231" t="s">
        <v>108</v>
      </c>
    </row>
    <row r="320" s="13" customFormat="1">
      <c r="A320" s="13"/>
      <c r="B320" s="222"/>
      <c r="C320" s="223"/>
      <c r="D320" s="215" t="s">
        <v>126</v>
      </c>
      <c r="E320" s="232" t="s">
        <v>19</v>
      </c>
      <c r="F320" s="224" t="s">
        <v>198</v>
      </c>
      <c r="G320" s="223"/>
      <c r="H320" s="225">
        <v>17.699999999999999</v>
      </c>
      <c r="I320" s="226"/>
      <c r="J320" s="223"/>
      <c r="K320" s="223"/>
      <c r="L320" s="227"/>
      <c r="M320" s="228"/>
      <c r="N320" s="229"/>
      <c r="O320" s="229"/>
      <c r="P320" s="229"/>
      <c r="Q320" s="229"/>
      <c r="R320" s="229"/>
      <c r="S320" s="229"/>
      <c r="T320" s="23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1" t="s">
        <v>126</v>
      </c>
      <c r="AU320" s="231" t="s">
        <v>77</v>
      </c>
      <c r="AV320" s="13" t="s">
        <v>77</v>
      </c>
      <c r="AW320" s="13" t="s">
        <v>32</v>
      </c>
      <c r="AX320" s="13" t="s">
        <v>70</v>
      </c>
      <c r="AY320" s="231" t="s">
        <v>108</v>
      </c>
    </row>
    <row r="321" s="13" customFormat="1">
      <c r="A321" s="13"/>
      <c r="B321" s="222"/>
      <c r="C321" s="223"/>
      <c r="D321" s="215" t="s">
        <v>126</v>
      </c>
      <c r="E321" s="232" t="s">
        <v>19</v>
      </c>
      <c r="F321" s="224" t="s">
        <v>386</v>
      </c>
      <c r="G321" s="223"/>
      <c r="H321" s="225">
        <v>2.4199999999999999</v>
      </c>
      <c r="I321" s="226"/>
      <c r="J321" s="223"/>
      <c r="K321" s="223"/>
      <c r="L321" s="227"/>
      <c r="M321" s="228"/>
      <c r="N321" s="229"/>
      <c r="O321" s="229"/>
      <c r="P321" s="229"/>
      <c r="Q321" s="229"/>
      <c r="R321" s="229"/>
      <c r="S321" s="229"/>
      <c r="T321" s="23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1" t="s">
        <v>126</v>
      </c>
      <c r="AU321" s="231" t="s">
        <v>77</v>
      </c>
      <c r="AV321" s="13" t="s">
        <v>77</v>
      </c>
      <c r="AW321" s="13" t="s">
        <v>32</v>
      </c>
      <c r="AX321" s="13" t="s">
        <v>70</v>
      </c>
      <c r="AY321" s="231" t="s">
        <v>108</v>
      </c>
    </row>
    <row r="322" s="13" customFormat="1">
      <c r="A322" s="13"/>
      <c r="B322" s="222"/>
      <c r="C322" s="223"/>
      <c r="D322" s="215" t="s">
        <v>126</v>
      </c>
      <c r="E322" s="232" t="s">
        <v>19</v>
      </c>
      <c r="F322" s="224" t="s">
        <v>199</v>
      </c>
      <c r="G322" s="223"/>
      <c r="H322" s="225">
        <v>27.670000000000002</v>
      </c>
      <c r="I322" s="226"/>
      <c r="J322" s="223"/>
      <c r="K322" s="223"/>
      <c r="L322" s="227"/>
      <c r="M322" s="228"/>
      <c r="N322" s="229"/>
      <c r="O322" s="229"/>
      <c r="P322" s="229"/>
      <c r="Q322" s="229"/>
      <c r="R322" s="229"/>
      <c r="S322" s="229"/>
      <c r="T322" s="23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1" t="s">
        <v>126</v>
      </c>
      <c r="AU322" s="231" t="s">
        <v>77</v>
      </c>
      <c r="AV322" s="13" t="s">
        <v>77</v>
      </c>
      <c r="AW322" s="13" t="s">
        <v>32</v>
      </c>
      <c r="AX322" s="13" t="s">
        <v>70</v>
      </c>
      <c r="AY322" s="231" t="s">
        <v>108</v>
      </c>
    </row>
    <row r="323" s="13" customFormat="1">
      <c r="A323" s="13"/>
      <c r="B323" s="222"/>
      <c r="C323" s="223"/>
      <c r="D323" s="215" t="s">
        <v>126</v>
      </c>
      <c r="E323" s="232" t="s">
        <v>19</v>
      </c>
      <c r="F323" s="224" t="s">
        <v>387</v>
      </c>
      <c r="G323" s="223"/>
      <c r="H323" s="225">
        <v>3.4100000000000001</v>
      </c>
      <c r="I323" s="226"/>
      <c r="J323" s="223"/>
      <c r="K323" s="223"/>
      <c r="L323" s="227"/>
      <c r="M323" s="228"/>
      <c r="N323" s="229"/>
      <c r="O323" s="229"/>
      <c r="P323" s="229"/>
      <c r="Q323" s="229"/>
      <c r="R323" s="229"/>
      <c r="S323" s="229"/>
      <c r="T323" s="23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1" t="s">
        <v>126</v>
      </c>
      <c r="AU323" s="231" t="s">
        <v>77</v>
      </c>
      <c r="AV323" s="13" t="s">
        <v>77</v>
      </c>
      <c r="AW323" s="13" t="s">
        <v>32</v>
      </c>
      <c r="AX323" s="13" t="s">
        <v>70</v>
      </c>
      <c r="AY323" s="231" t="s">
        <v>108</v>
      </c>
    </row>
    <row r="324" s="13" customFormat="1">
      <c r="A324" s="13"/>
      <c r="B324" s="222"/>
      <c r="C324" s="223"/>
      <c r="D324" s="215" t="s">
        <v>126</v>
      </c>
      <c r="E324" s="232" t="s">
        <v>19</v>
      </c>
      <c r="F324" s="224" t="s">
        <v>200</v>
      </c>
      <c r="G324" s="223"/>
      <c r="H324" s="225">
        <v>27.670000000000002</v>
      </c>
      <c r="I324" s="226"/>
      <c r="J324" s="223"/>
      <c r="K324" s="223"/>
      <c r="L324" s="227"/>
      <c r="M324" s="228"/>
      <c r="N324" s="229"/>
      <c r="O324" s="229"/>
      <c r="P324" s="229"/>
      <c r="Q324" s="229"/>
      <c r="R324" s="229"/>
      <c r="S324" s="229"/>
      <c r="T324" s="23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1" t="s">
        <v>126</v>
      </c>
      <c r="AU324" s="231" t="s">
        <v>77</v>
      </c>
      <c r="AV324" s="13" t="s">
        <v>77</v>
      </c>
      <c r="AW324" s="13" t="s">
        <v>32</v>
      </c>
      <c r="AX324" s="13" t="s">
        <v>70</v>
      </c>
      <c r="AY324" s="231" t="s">
        <v>108</v>
      </c>
    </row>
    <row r="325" s="13" customFormat="1">
      <c r="A325" s="13"/>
      <c r="B325" s="222"/>
      <c r="C325" s="223"/>
      <c r="D325" s="215" t="s">
        <v>126</v>
      </c>
      <c r="E325" s="232" t="s">
        <v>19</v>
      </c>
      <c r="F325" s="224" t="s">
        <v>388</v>
      </c>
      <c r="G325" s="223"/>
      <c r="H325" s="225">
        <v>3.4100000000000001</v>
      </c>
      <c r="I325" s="226"/>
      <c r="J325" s="223"/>
      <c r="K325" s="223"/>
      <c r="L325" s="227"/>
      <c r="M325" s="228"/>
      <c r="N325" s="229"/>
      <c r="O325" s="229"/>
      <c r="P325" s="229"/>
      <c r="Q325" s="229"/>
      <c r="R325" s="229"/>
      <c r="S325" s="229"/>
      <c r="T325" s="23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1" t="s">
        <v>126</v>
      </c>
      <c r="AU325" s="231" t="s">
        <v>77</v>
      </c>
      <c r="AV325" s="13" t="s">
        <v>77</v>
      </c>
      <c r="AW325" s="13" t="s">
        <v>32</v>
      </c>
      <c r="AX325" s="13" t="s">
        <v>70</v>
      </c>
      <c r="AY325" s="231" t="s">
        <v>108</v>
      </c>
    </row>
    <row r="326" s="13" customFormat="1">
      <c r="A326" s="13"/>
      <c r="B326" s="222"/>
      <c r="C326" s="223"/>
      <c r="D326" s="215" t="s">
        <v>126</v>
      </c>
      <c r="E326" s="232" t="s">
        <v>19</v>
      </c>
      <c r="F326" s="224" t="s">
        <v>201</v>
      </c>
      <c r="G326" s="223"/>
      <c r="H326" s="225">
        <v>17.699999999999999</v>
      </c>
      <c r="I326" s="226"/>
      <c r="J326" s="223"/>
      <c r="K326" s="223"/>
      <c r="L326" s="227"/>
      <c r="M326" s="228"/>
      <c r="N326" s="229"/>
      <c r="O326" s="229"/>
      <c r="P326" s="229"/>
      <c r="Q326" s="229"/>
      <c r="R326" s="229"/>
      <c r="S326" s="229"/>
      <c r="T326" s="23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1" t="s">
        <v>126</v>
      </c>
      <c r="AU326" s="231" t="s">
        <v>77</v>
      </c>
      <c r="AV326" s="13" t="s">
        <v>77</v>
      </c>
      <c r="AW326" s="13" t="s">
        <v>32</v>
      </c>
      <c r="AX326" s="13" t="s">
        <v>70</v>
      </c>
      <c r="AY326" s="231" t="s">
        <v>108</v>
      </c>
    </row>
    <row r="327" s="13" customFormat="1">
      <c r="A327" s="13"/>
      <c r="B327" s="222"/>
      <c r="C327" s="223"/>
      <c r="D327" s="215" t="s">
        <v>126</v>
      </c>
      <c r="E327" s="232" t="s">
        <v>19</v>
      </c>
      <c r="F327" s="224" t="s">
        <v>202</v>
      </c>
      <c r="G327" s="223"/>
      <c r="H327" s="225">
        <v>21.25</v>
      </c>
      <c r="I327" s="226"/>
      <c r="J327" s="223"/>
      <c r="K327" s="223"/>
      <c r="L327" s="227"/>
      <c r="M327" s="228"/>
      <c r="N327" s="229"/>
      <c r="O327" s="229"/>
      <c r="P327" s="229"/>
      <c r="Q327" s="229"/>
      <c r="R327" s="229"/>
      <c r="S327" s="229"/>
      <c r="T327" s="23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1" t="s">
        <v>126</v>
      </c>
      <c r="AU327" s="231" t="s">
        <v>77</v>
      </c>
      <c r="AV327" s="13" t="s">
        <v>77</v>
      </c>
      <c r="AW327" s="13" t="s">
        <v>32</v>
      </c>
      <c r="AX327" s="13" t="s">
        <v>70</v>
      </c>
      <c r="AY327" s="231" t="s">
        <v>108</v>
      </c>
    </row>
    <row r="328" s="13" customFormat="1">
      <c r="A328" s="13"/>
      <c r="B328" s="222"/>
      <c r="C328" s="223"/>
      <c r="D328" s="215" t="s">
        <v>126</v>
      </c>
      <c r="E328" s="232" t="s">
        <v>19</v>
      </c>
      <c r="F328" s="224" t="s">
        <v>389</v>
      </c>
      <c r="G328" s="223"/>
      <c r="H328" s="225">
        <v>2.4199999999999999</v>
      </c>
      <c r="I328" s="226"/>
      <c r="J328" s="223"/>
      <c r="K328" s="223"/>
      <c r="L328" s="227"/>
      <c r="M328" s="228"/>
      <c r="N328" s="229"/>
      <c r="O328" s="229"/>
      <c r="P328" s="229"/>
      <c r="Q328" s="229"/>
      <c r="R328" s="229"/>
      <c r="S328" s="229"/>
      <c r="T328" s="23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1" t="s">
        <v>126</v>
      </c>
      <c r="AU328" s="231" t="s">
        <v>77</v>
      </c>
      <c r="AV328" s="13" t="s">
        <v>77</v>
      </c>
      <c r="AW328" s="13" t="s">
        <v>32</v>
      </c>
      <c r="AX328" s="13" t="s">
        <v>70</v>
      </c>
      <c r="AY328" s="231" t="s">
        <v>108</v>
      </c>
    </row>
    <row r="329" s="13" customFormat="1">
      <c r="A329" s="13"/>
      <c r="B329" s="222"/>
      <c r="C329" s="223"/>
      <c r="D329" s="215" t="s">
        <v>126</v>
      </c>
      <c r="E329" s="232" t="s">
        <v>19</v>
      </c>
      <c r="F329" s="224" t="s">
        <v>203</v>
      </c>
      <c r="G329" s="223"/>
      <c r="H329" s="225">
        <v>68.489999999999995</v>
      </c>
      <c r="I329" s="226"/>
      <c r="J329" s="223"/>
      <c r="K329" s="223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126</v>
      </c>
      <c r="AU329" s="231" t="s">
        <v>77</v>
      </c>
      <c r="AV329" s="13" t="s">
        <v>77</v>
      </c>
      <c r="AW329" s="13" t="s">
        <v>32</v>
      </c>
      <c r="AX329" s="13" t="s">
        <v>70</v>
      </c>
      <c r="AY329" s="231" t="s">
        <v>108</v>
      </c>
    </row>
    <row r="330" s="13" customFormat="1">
      <c r="A330" s="13"/>
      <c r="B330" s="222"/>
      <c r="C330" s="223"/>
      <c r="D330" s="215" t="s">
        <v>126</v>
      </c>
      <c r="E330" s="232" t="s">
        <v>19</v>
      </c>
      <c r="F330" s="224" t="s">
        <v>204</v>
      </c>
      <c r="G330" s="223"/>
      <c r="H330" s="225">
        <v>7.2699999999999996</v>
      </c>
      <c r="I330" s="226"/>
      <c r="J330" s="223"/>
      <c r="K330" s="223"/>
      <c r="L330" s="227"/>
      <c r="M330" s="228"/>
      <c r="N330" s="229"/>
      <c r="O330" s="229"/>
      <c r="P330" s="229"/>
      <c r="Q330" s="229"/>
      <c r="R330" s="229"/>
      <c r="S330" s="229"/>
      <c r="T330" s="23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1" t="s">
        <v>126</v>
      </c>
      <c r="AU330" s="231" t="s">
        <v>77</v>
      </c>
      <c r="AV330" s="13" t="s">
        <v>77</v>
      </c>
      <c r="AW330" s="13" t="s">
        <v>32</v>
      </c>
      <c r="AX330" s="13" t="s">
        <v>70</v>
      </c>
      <c r="AY330" s="231" t="s">
        <v>108</v>
      </c>
    </row>
    <row r="331" s="13" customFormat="1">
      <c r="A331" s="13"/>
      <c r="B331" s="222"/>
      <c r="C331" s="223"/>
      <c r="D331" s="215" t="s">
        <v>126</v>
      </c>
      <c r="E331" s="232" t="s">
        <v>19</v>
      </c>
      <c r="F331" s="224" t="s">
        <v>390</v>
      </c>
      <c r="G331" s="223"/>
      <c r="H331" s="225">
        <v>1.47</v>
      </c>
      <c r="I331" s="226"/>
      <c r="J331" s="223"/>
      <c r="K331" s="223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126</v>
      </c>
      <c r="AU331" s="231" t="s">
        <v>77</v>
      </c>
      <c r="AV331" s="13" t="s">
        <v>77</v>
      </c>
      <c r="AW331" s="13" t="s">
        <v>32</v>
      </c>
      <c r="AX331" s="13" t="s">
        <v>70</v>
      </c>
      <c r="AY331" s="231" t="s">
        <v>108</v>
      </c>
    </row>
    <row r="332" s="13" customFormat="1">
      <c r="A332" s="13"/>
      <c r="B332" s="222"/>
      <c r="C332" s="223"/>
      <c r="D332" s="215" t="s">
        <v>126</v>
      </c>
      <c r="E332" s="232" t="s">
        <v>19</v>
      </c>
      <c r="F332" s="224" t="s">
        <v>391</v>
      </c>
      <c r="G332" s="223"/>
      <c r="H332" s="225">
        <v>1.6299999999999999</v>
      </c>
      <c r="I332" s="226"/>
      <c r="J332" s="223"/>
      <c r="K332" s="223"/>
      <c r="L332" s="227"/>
      <c r="M332" s="228"/>
      <c r="N332" s="229"/>
      <c r="O332" s="229"/>
      <c r="P332" s="229"/>
      <c r="Q332" s="229"/>
      <c r="R332" s="229"/>
      <c r="S332" s="229"/>
      <c r="T332" s="23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1" t="s">
        <v>126</v>
      </c>
      <c r="AU332" s="231" t="s">
        <v>77</v>
      </c>
      <c r="AV332" s="13" t="s">
        <v>77</v>
      </c>
      <c r="AW332" s="13" t="s">
        <v>32</v>
      </c>
      <c r="AX332" s="13" t="s">
        <v>70</v>
      </c>
      <c r="AY332" s="231" t="s">
        <v>108</v>
      </c>
    </row>
    <row r="333" s="13" customFormat="1">
      <c r="A333" s="13"/>
      <c r="B333" s="222"/>
      <c r="C333" s="223"/>
      <c r="D333" s="215" t="s">
        <v>126</v>
      </c>
      <c r="E333" s="232" t="s">
        <v>19</v>
      </c>
      <c r="F333" s="224" t="s">
        <v>392</v>
      </c>
      <c r="G333" s="223"/>
      <c r="H333" s="225">
        <v>1.47</v>
      </c>
      <c r="I333" s="226"/>
      <c r="J333" s="223"/>
      <c r="K333" s="223"/>
      <c r="L333" s="227"/>
      <c r="M333" s="228"/>
      <c r="N333" s="229"/>
      <c r="O333" s="229"/>
      <c r="P333" s="229"/>
      <c r="Q333" s="229"/>
      <c r="R333" s="229"/>
      <c r="S333" s="229"/>
      <c r="T333" s="23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1" t="s">
        <v>126</v>
      </c>
      <c r="AU333" s="231" t="s">
        <v>77</v>
      </c>
      <c r="AV333" s="13" t="s">
        <v>77</v>
      </c>
      <c r="AW333" s="13" t="s">
        <v>32</v>
      </c>
      <c r="AX333" s="13" t="s">
        <v>70</v>
      </c>
      <c r="AY333" s="231" t="s">
        <v>108</v>
      </c>
    </row>
    <row r="334" s="13" customFormat="1">
      <c r="A334" s="13"/>
      <c r="B334" s="222"/>
      <c r="C334" s="223"/>
      <c r="D334" s="215" t="s">
        <v>126</v>
      </c>
      <c r="E334" s="232" t="s">
        <v>19</v>
      </c>
      <c r="F334" s="224" t="s">
        <v>393</v>
      </c>
      <c r="G334" s="223"/>
      <c r="H334" s="225">
        <v>1.8</v>
      </c>
      <c r="I334" s="226"/>
      <c r="J334" s="223"/>
      <c r="K334" s="223"/>
      <c r="L334" s="227"/>
      <c r="M334" s="228"/>
      <c r="N334" s="229"/>
      <c r="O334" s="229"/>
      <c r="P334" s="229"/>
      <c r="Q334" s="229"/>
      <c r="R334" s="229"/>
      <c r="S334" s="229"/>
      <c r="T334" s="23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1" t="s">
        <v>126</v>
      </c>
      <c r="AU334" s="231" t="s">
        <v>77</v>
      </c>
      <c r="AV334" s="13" t="s">
        <v>77</v>
      </c>
      <c r="AW334" s="13" t="s">
        <v>32</v>
      </c>
      <c r="AX334" s="13" t="s">
        <v>70</v>
      </c>
      <c r="AY334" s="231" t="s">
        <v>108</v>
      </c>
    </row>
    <row r="335" s="13" customFormat="1">
      <c r="A335" s="13"/>
      <c r="B335" s="222"/>
      <c r="C335" s="223"/>
      <c r="D335" s="215" t="s">
        <v>126</v>
      </c>
      <c r="E335" s="232" t="s">
        <v>19</v>
      </c>
      <c r="F335" s="224" t="s">
        <v>205</v>
      </c>
      <c r="G335" s="223"/>
      <c r="H335" s="225">
        <v>61.359999999999999</v>
      </c>
      <c r="I335" s="226"/>
      <c r="J335" s="223"/>
      <c r="K335" s="223"/>
      <c r="L335" s="227"/>
      <c r="M335" s="228"/>
      <c r="N335" s="229"/>
      <c r="O335" s="229"/>
      <c r="P335" s="229"/>
      <c r="Q335" s="229"/>
      <c r="R335" s="229"/>
      <c r="S335" s="229"/>
      <c r="T335" s="23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1" t="s">
        <v>126</v>
      </c>
      <c r="AU335" s="231" t="s">
        <v>77</v>
      </c>
      <c r="AV335" s="13" t="s">
        <v>77</v>
      </c>
      <c r="AW335" s="13" t="s">
        <v>32</v>
      </c>
      <c r="AX335" s="13" t="s">
        <v>70</v>
      </c>
      <c r="AY335" s="231" t="s">
        <v>108</v>
      </c>
    </row>
    <row r="336" s="13" customFormat="1">
      <c r="A336" s="13"/>
      <c r="B336" s="222"/>
      <c r="C336" s="223"/>
      <c r="D336" s="215" t="s">
        <v>126</v>
      </c>
      <c r="E336" s="232" t="s">
        <v>19</v>
      </c>
      <c r="F336" s="224" t="s">
        <v>206</v>
      </c>
      <c r="G336" s="223"/>
      <c r="H336" s="225">
        <v>17.550000000000001</v>
      </c>
      <c r="I336" s="226"/>
      <c r="J336" s="223"/>
      <c r="K336" s="223"/>
      <c r="L336" s="227"/>
      <c r="M336" s="228"/>
      <c r="N336" s="229"/>
      <c r="O336" s="229"/>
      <c r="P336" s="229"/>
      <c r="Q336" s="229"/>
      <c r="R336" s="229"/>
      <c r="S336" s="229"/>
      <c r="T336" s="23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1" t="s">
        <v>126</v>
      </c>
      <c r="AU336" s="231" t="s">
        <v>77</v>
      </c>
      <c r="AV336" s="13" t="s">
        <v>77</v>
      </c>
      <c r="AW336" s="13" t="s">
        <v>32</v>
      </c>
      <c r="AX336" s="13" t="s">
        <v>70</v>
      </c>
      <c r="AY336" s="231" t="s">
        <v>108</v>
      </c>
    </row>
    <row r="337" s="13" customFormat="1">
      <c r="A337" s="13"/>
      <c r="B337" s="222"/>
      <c r="C337" s="223"/>
      <c r="D337" s="215" t="s">
        <v>126</v>
      </c>
      <c r="E337" s="232" t="s">
        <v>19</v>
      </c>
      <c r="F337" s="224" t="s">
        <v>207</v>
      </c>
      <c r="G337" s="223"/>
      <c r="H337" s="225">
        <v>4.1799999999999997</v>
      </c>
      <c r="I337" s="226"/>
      <c r="J337" s="223"/>
      <c r="K337" s="223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126</v>
      </c>
      <c r="AU337" s="231" t="s">
        <v>77</v>
      </c>
      <c r="AV337" s="13" t="s">
        <v>77</v>
      </c>
      <c r="AW337" s="13" t="s">
        <v>32</v>
      </c>
      <c r="AX337" s="13" t="s">
        <v>70</v>
      </c>
      <c r="AY337" s="231" t="s">
        <v>108</v>
      </c>
    </row>
    <row r="338" s="13" customFormat="1">
      <c r="A338" s="13"/>
      <c r="B338" s="222"/>
      <c r="C338" s="223"/>
      <c r="D338" s="215" t="s">
        <v>126</v>
      </c>
      <c r="E338" s="232" t="s">
        <v>19</v>
      </c>
      <c r="F338" s="224" t="s">
        <v>394</v>
      </c>
      <c r="G338" s="223"/>
      <c r="H338" s="225">
        <v>4.2999999999999998</v>
      </c>
      <c r="I338" s="226"/>
      <c r="J338" s="223"/>
      <c r="K338" s="223"/>
      <c r="L338" s="227"/>
      <c r="M338" s="228"/>
      <c r="N338" s="229"/>
      <c r="O338" s="229"/>
      <c r="P338" s="229"/>
      <c r="Q338" s="229"/>
      <c r="R338" s="229"/>
      <c r="S338" s="229"/>
      <c r="T338" s="23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1" t="s">
        <v>126</v>
      </c>
      <c r="AU338" s="231" t="s">
        <v>77</v>
      </c>
      <c r="AV338" s="13" t="s">
        <v>77</v>
      </c>
      <c r="AW338" s="13" t="s">
        <v>32</v>
      </c>
      <c r="AX338" s="13" t="s">
        <v>70</v>
      </c>
      <c r="AY338" s="231" t="s">
        <v>108</v>
      </c>
    </row>
    <row r="339" s="13" customFormat="1">
      <c r="A339" s="13"/>
      <c r="B339" s="222"/>
      <c r="C339" s="223"/>
      <c r="D339" s="215" t="s">
        <v>126</v>
      </c>
      <c r="E339" s="232" t="s">
        <v>19</v>
      </c>
      <c r="F339" s="224" t="s">
        <v>208</v>
      </c>
      <c r="G339" s="223"/>
      <c r="H339" s="225">
        <v>14.210000000000001</v>
      </c>
      <c r="I339" s="226"/>
      <c r="J339" s="223"/>
      <c r="K339" s="223"/>
      <c r="L339" s="227"/>
      <c r="M339" s="228"/>
      <c r="N339" s="229"/>
      <c r="O339" s="229"/>
      <c r="P339" s="229"/>
      <c r="Q339" s="229"/>
      <c r="R339" s="229"/>
      <c r="S339" s="229"/>
      <c r="T339" s="23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1" t="s">
        <v>126</v>
      </c>
      <c r="AU339" s="231" t="s">
        <v>77</v>
      </c>
      <c r="AV339" s="13" t="s">
        <v>77</v>
      </c>
      <c r="AW339" s="13" t="s">
        <v>32</v>
      </c>
      <c r="AX339" s="13" t="s">
        <v>70</v>
      </c>
      <c r="AY339" s="231" t="s">
        <v>108</v>
      </c>
    </row>
    <row r="340" s="13" customFormat="1">
      <c r="A340" s="13"/>
      <c r="B340" s="222"/>
      <c r="C340" s="223"/>
      <c r="D340" s="215" t="s">
        <v>126</v>
      </c>
      <c r="E340" s="232" t="s">
        <v>19</v>
      </c>
      <c r="F340" s="224" t="s">
        <v>395</v>
      </c>
      <c r="G340" s="223"/>
      <c r="H340" s="225">
        <v>5.3499999999999996</v>
      </c>
      <c r="I340" s="226"/>
      <c r="J340" s="223"/>
      <c r="K340" s="223"/>
      <c r="L340" s="227"/>
      <c r="M340" s="228"/>
      <c r="N340" s="229"/>
      <c r="O340" s="229"/>
      <c r="P340" s="229"/>
      <c r="Q340" s="229"/>
      <c r="R340" s="229"/>
      <c r="S340" s="229"/>
      <c r="T340" s="23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1" t="s">
        <v>126</v>
      </c>
      <c r="AU340" s="231" t="s">
        <v>77</v>
      </c>
      <c r="AV340" s="13" t="s">
        <v>77</v>
      </c>
      <c r="AW340" s="13" t="s">
        <v>32</v>
      </c>
      <c r="AX340" s="13" t="s">
        <v>70</v>
      </c>
      <c r="AY340" s="231" t="s">
        <v>108</v>
      </c>
    </row>
    <row r="341" s="13" customFormat="1">
      <c r="A341" s="13"/>
      <c r="B341" s="222"/>
      <c r="C341" s="223"/>
      <c r="D341" s="215" t="s">
        <v>126</v>
      </c>
      <c r="E341" s="232" t="s">
        <v>19</v>
      </c>
      <c r="F341" s="224" t="s">
        <v>396</v>
      </c>
      <c r="G341" s="223"/>
      <c r="H341" s="225">
        <v>5.3499999999999996</v>
      </c>
      <c r="I341" s="226"/>
      <c r="J341" s="223"/>
      <c r="K341" s="223"/>
      <c r="L341" s="227"/>
      <c r="M341" s="228"/>
      <c r="N341" s="229"/>
      <c r="O341" s="229"/>
      <c r="P341" s="229"/>
      <c r="Q341" s="229"/>
      <c r="R341" s="229"/>
      <c r="S341" s="229"/>
      <c r="T341" s="23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1" t="s">
        <v>126</v>
      </c>
      <c r="AU341" s="231" t="s">
        <v>77</v>
      </c>
      <c r="AV341" s="13" t="s">
        <v>77</v>
      </c>
      <c r="AW341" s="13" t="s">
        <v>32</v>
      </c>
      <c r="AX341" s="13" t="s">
        <v>70</v>
      </c>
      <c r="AY341" s="231" t="s">
        <v>108</v>
      </c>
    </row>
    <row r="342" s="13" customFormat="1">
      <c r="A342" s="13"/>
      <c r="B342" s="222"/>
      <c r="C342" s="223"/>
      <c r="D342" s="215" t="s">
        <v>126</v>
      </c>
      <c r="E342" s="232" t="s">
        <v>19</v>
      </c>
      <c r="F342" s="224" t="s">
        <v>397</v>
      </c>
      <c r="G342" s="223"/>
      <c r="H342" s="225">
        <v>7.96</v>
      </c>
      <c r="I342" s="226"/>
      <c r="J342" s="223"/>
      <c r="K342" s="223"/>
      <c r="L342" s="227"/>
      <c r="M342" s="228"/>
      <c r="N342" s="229"/>
      <c r="O342" s="229"/>
      <c r="P342" s="229"/>
      <c r="Q342" s="229"/>
      <c r="R342" s="229"/>
      <c r="S342" s="229"/>
      <c r="T342" s="23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1" t="s">
        <v>126</v>
      </c>
      <c r="AU342" s="231" t="s">
        <v>77</v>
      </c>
      <c r="AV342" s="13" t="s">
        <v>77</v>
      </c>
      <c r="AW342" s="13" t="s">
        <v>32</v>
      </c>
      <c r="AX342" s="13" t="s">
        <v>70</v>
      </c>
      <c r="AY342" s="231" t="s">
        <v>108</v>
      </c>
    </row>
    <row r="343" s="13" customFormat="1">
      <c r="A343" s="13"/>
      <c r="B343" s="222"/>
      <c r="C343" s="223"/>
      <c r="D343" s="215" t="s">
        <v>126</v>
      </c>
      <c r="E343" s="232" t="s">
        <v>19</v>
      </c>
      <c r="F343" s="224" t="s">
        <v>209</v>
      </c>
      <c r="G343" s="223"/>
      <c r="H343" s="225">
        <v>14</v>
      </c>
      <c r="I343" s="226"/>
      <c r="J343" s="223"/>
      <c r="K343" s="223"/>
      <c r="L343" s="227"/>
      <c r="M343" s="228"/>
      <c r="N343" s="229"/>
      <c r="O343" s="229"/>
      <c r="P343" s="229"/>
      <c r="Q343" s="229"/>
      <c r="R343" s="229"/>
      <c r="S343" s="229"/>
      <c r="T343" s="23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1" t="s">
        <v>126</v>
      </c>
      <c r="AU343" s="231" t="s">
        <v>77</v>
      </c>
      <c r="AV343" s="13" t="s">
        <v>77</v>
      </c>
      <c r="AW343" s="13" t="s">
        <v>32</v>
      </c>
      <c r="AX343" s="13" t="s">
        <v>70</v>
      </c>
      <c r="AY343" s="231" t="s">
        <v>108</v>
      </c>
    </row>
    <row r="344" s="13" customFormat="1">
      <c r="A344" s="13"/>
      <c r="B344" s="222"/>
      <c r="C344" s="223"/>
      <c r="D344" s="215" t="s">
        <v>126</v>
      </c>
      <c r="E344" s="232" t="s">
        <v>19</v>
      </c>
      <c r="F344" s="224" t="s">
        <v>210</v>
      </c>
      <c r="G344" s="223"/>
      <c r="H344" s="225">
        <v>21.530000000000001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1" t="s">
        <v>126</v>
      </c>
      <c r="AU344" s="231" t="s">
        <v>77</v>
      </c>
      <c r="AV344" s="13" t="s">
        <v>77</v>
      </c>
      <c r="AW344" s="13" t="s">
        <v>32</v>
      </c>
      <c r="AX344" s="13" t="s">
        <v>70</v>
      </c>
      <c r="AY344" s="231" t="s">
        <v>108</v>
      </c>
    </row>
    <row r="345" s="13" customFormat="1">
      <c r="A345" s="13"/>
      <c r="B345" s="222"/>
      <c r="C345" s="223"/>
      <c r="D345" s="215" t="s">
        <v>126</v>
      </c>
      <c r="E345" s="232" t="s">
        <v>19</v>
      </c>
      <c r="F345" s="224" t="s">
        <v>211</v>
      </c>
      <c r="G345" s="223"/>
      <c r="H345" s="225">
        <v>16.98</v>
      </c>
      <c r="I345" s="226"/>
      <c r="J345" s="223"/>
      <c r="K345" s="223"/>
      <c r="L345" s="227"/>
      <c r="M345" s="228"/>
      <c r="N345" s="229"/>
      <c r="O345" s="229"/>
      <c r="P345" s="229"/>
      <c r="Q345" s="229"/>
      <c r="R345" s="229"/>
      <c r="S345" s="229"/>
      <c r="T345" s="23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1" t="s">
        <v>126</v>
      </c>
      <c r="AU345" s="231" t="s">
        <v>77</v>
      </c>
      <c r="AV345" s="13" t="s">
        <v>77</v>
      </c>
      <c r="AW345" s="13" t="s">
        <v>32</v>
      </c>
      <c r="AX345" s="13" t="s">
        <v>70</v>
      </c>
      <c r="AY345" s="231" t="s">
        <v>108</v>
      </c>
    </row>
    <row r="346" s="13" customFormat="1">
      <c r="A346" s="13"/>
      <c r="B346" s="222"/>
      <c r="C346" s="223"/>
      <c r="D346" s="215" t="s">
        <v>126</v>
      </c>
      <c r="E346" s="232" t="s">
        <v>19</v>
      </c>
      <c r="F346" s="224" t="s">
        <v>398</v>
      </c>
      <c r="G346" s="223"/>
      <c r="H346" s="225">
        <v>2.3799999999999999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1" t="s">
        <v>126</v>
      </c>
      <c r="AU346" s="231" t="s">
        <v>77</v>
      </c>
      <c r="AV346" s="13" t="s">
        <v>77</v>
      </c>
      <c r="AW346" s="13" t="s">
        <v>32</v>
      </c>
      <c r="AX346" s="13" t="s">
        <v>70</v>
      </c>
      <c r="AY346" s="231" t="s">
        <v>108</v>
      </c>
    </row>
    <row r="347" s="13" customFormat="1">
      <c r="A347" s="13"/>
      <c r="B347" s="222"/>
      <c r="C347" s="223"/>
      <c r="D347" s="215" t="s">
        <v>126</v>
      </c>
      <c r="E347" s="232" t="s">
        <v>19</v>
      </c>
      <c r="F347" s="224" t="s">
        <v>212</v>
      </c>
      <c r="G347" s="223"/>
      <c r="H347" s="225">
        <v>27.84</v>
      </c>
      <c r="I347" s="226"/>
      <c r="J347" s="223"/>
      <c r="K347" s="223"/>
      <c r="L347" s="227"/>
      <c r="M347" s="228"/>
      <c r="N347" s="229"/>
      <c r="O347" s="229"/>
      <c r="P347" s="229"/>
      <c r="Q347" s="229"/>
      <c r="R347" s="229"/>
      <c r="S347" s="229"/>
      <c r="T347" s="23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1" t="s">
        <v>126</v>
      </c>
      <c r="AU347" s="231" t="s">
        <v>77</v>
      </c>
      <c r="AV347" s="13" t="s">
        <v>77</v>
      </c>
      <c r="AW347" s="13" t="s">
        <v>32</v>
      </c>
      <c r="AX347" s="13" t="s">
        <v>70</v>
      </c>
      <c r="AY347" s="231" t="s">
        <v>108</v>
      </c>
    </row>
    <row r="348" s="13" customFormat="1">
      <c r="A348" s="13"/>
      <c r="B348" s="222"/>
      <c r="C348" s="223"/>
      <c r="D348" s="215" t="s">
        <v>126</v>
      </c>
      <c r="E348" s="232" t="s">
        <v>19</v>
      </c>
      <c r="F348" s="224" t="s">
        <v>399</v>
      </c>
      <c r="G348" s="223"/>
      <c r="H348" s="225">
        <v>3.21</v>
      </c>
      <c r="I348" s="226"/>
      <c r="J348" s="223"/>
      <c r="K348" s="223"/>
      <c r="L348" s="227"/>
      <c r="M348" s="228"/>
      <c r="N348" s="229"/>
      <c r="O348" s="229"/>
      <c r="P348" s="229"/>
      <c r="Q348" s="229"/>
      <c r="R348" s="229"/>
      <c r="S348" s="229"/>
      <c r="T348" s="23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1" t="s">
        <v>126</v>
      </c>
      <c r="AU348" s="231" t="s">
        <v>77</v>
      </c>
      <c r="AV348" s="13" t="s">
        <v>77</v>
      </c>
      <c r="AW348" s="13" t="s">
        <v>32</v>
      </c>
      <c r="AX348" s="13" t="s">
        <v>70</v>
      </c>
      <c r="AY348" s="231" t="s">
        <v>108</v>
      </c>
    </row>
    <row r="349" s="13" customFormat="1">
      <c r="A349" s="13"/>
      <c r="B349" s="222"/>
      <c r="C349" s="223"/>
      <c r="D349" s="215" t="s">
        <v>126</v>
      </c>
      <c r="E349" s="232" t="s">
        <v>19</v>
      </c>
      <c r="F349" s="224" t="s">
        <v>213</v>
      </c>
      <c r="G349" s="223"/>
      <c r="H349" s="225">
        <v>27.670000000000002</v>
      </c>
      <c r="I349" s="226"/>
      <c r="J349" s="223"/>
      <c r="K349" s="223"/>
      <c r="L349" s="227"/>
      <c r="M349" s="228"/>
      <c r="N349" s="229"/>
      <c r="O349" s="229"/>
      <c r="P349" s="229"/>
      <c r="Q349" s="229"/>
      <c r="R349" s="229"/>
      <c r="S349" s="229"/>
      <c r="T349" s="23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1" t="s">
        <v>126</v>
      </c>
      <c r="AU349" s="231" t="s">
        <v>77</v>
      </c>
      <c r="AV349" s="13" t="s">
        <v>77</v>
      </c>
      <c r="AW349" s="13" t="s">
        <v>32</v>
      </c>
      <c r="AX349" s="13" t="s">
        <v>70</v>
      </c>
      <c r="AY349" s="231" t="s">
        <v>108</v>
      </c>
    </row>
    <row r="350" s="13" customFormat="1">
      <c r="A350" s="13"/>
      <c r="B350" s="222"/>
      <c r="C350" s="223"/>
      <c r="D350" s="215" t="s">
        <v>126</v>
      </c>
      <c r="E350" s="232" t="s">
        <v>19</v>
      </c>
      <c r="F350" s="224" t="s">
        <v>400</v>
      </c>
      <c r="G350" s="223"/>
      <c r="H350" s="225">
        <v>3.21</v>
      </c>
      <c r="I350" s="226"/>
      <c r="J350" s="223"/>
      <c r="K350" s="223"/>
      <c r="L350" s="227"/>
      <c r="M350" s="228"/>
      <c r="N350" s="229"/>
      <c r="O350" s="229"/>
      <c r="P350" s="229"/>
      <c r="Q350" s="229"/>
      <c r="R350" s="229"/>
      <c r="S350" s="229"/>
      <c r="T350" s="23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1" t="s">
        <v>126</v>
      </c>
      <c r="AU350" s="231" t="s">
        <v>77</v>
      </c>
      <c r="AV350" s="13" t="s">
        <v>77</v>
      </c>
      <c r="AW350" s="13" t="s">
        <v>32</v>
      </c>
      <c r="AX350" s="13" t="s">
        <v>70</v>
      </c>
      <c r="AY350" s="231" t="s">
        <v>108</v>
      </c>
    </row>
    <row r="351" s="13" customFormat="1">
      <c r="A351" s="13"/>
      <c r="B351" s="222"/>
      <c r="C351" s="223"/>
      <c r="D351" s="215" t="s">
        <v>126</v>
      </c>
      <c r="E351" s="232" t="s">
        <v>19</v>
      </c>
      <c r="F351" s="224" t="s">
        <v>214</v>
      </c>
      <c r="G351" s="223"/>
      <c r="H351" s="225">
        <v>17.699999999999999</v>
      </c>
      <c r="I351" s="226"/>
      <c r="J351" s="223"/>
      <c r="K351" s="223"/>
      <c r="L351" s="227"/>
      <c r="M351" s="228"/>
      <c r="N351" s="229"/>
      <c r="O351" s="229"/>
      <c r="P351" s="229"/>
      <c r="Q351" s="229"/>
      <c r="R351" s="229"/>
      <c r="S351" s="229"/>
      <c r="T351" s="23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1" t="s">
        <v>126</v>
      </c>
      <c r="AU351" s="231" t="s">
        <v>77</v>
      </c>
      <c r="AV351" s="13" t="s">
        <v>77</v>
      </c>
      <c r="AW351" s="13" t="s">
        <v>32</v>
      </c>
      <c r="AX351" s="13" t="s">
        <v>70</v>
      </c>
      <c r="AY351" s="231" t="s">
        <v>108</v>
      </c>
    </row>
    <row r="352" s="13" customFormat="1">
      <c r="A352" s="13"/>
      <c r="B352" s="222"/>
      <c r="C352" s="223"/>
      <c r="D352" s="215" t="s">
        <v>126</v>
      </c>
      <c r="E352" s="232" t="s">
        <v>19</v>
      </c>
      <c r="F352" s="224" t="s">
        <v>215</v>
      </c>
      <c r="G352" s="223"/>
      <c r="H352" s="225">
        <v>15.949999999999999</v>
      </c>
      <c r="I352" s="226"/>
      <c r="J352" s="223"/>
      <c r="K352" s="223"/>
      <c r="L352" s="227"/>
      <c r="M352" s="228"/>
      <c r="N352" s="229"/>
      <c r="O352" s="229"/>
      <c r="P352" s="229"/>
      <c r="Q352" s="229"/>
      <c r="R352" s="229"/>
      <c r="S352" s="229"/>
      <c r="T352" s="23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1" t="s">
        <v>126</v>
      </c>
      <c r="AU352" s="231" t="s">
        <v>77</v>
      </c>
      <c r="AV352" s="13" t="s">
        <v>77</v>
      </c>
      <c r="AW352" s="13" t="s">
        <v>32</v>
      </c>
      <c r="AX352" s="13" t="s">
        <v>70</v>
      </c>
      <c r="AY352" s="231" t="s">
        <v>108</v>
      </c>
    </row>
    <row r="353" s="13" customFormat="1">
      <c r="A353" s="13"/>
      <c r="B353" s="222"/>
      <c r="C353" s="223"/>
      <c r="D353" s="215" t="s">
        <v>126</v>
      </c>
      <c r="E353" s="232" t="s">
        <v>19</v>
      </c>
      <c r="F353" s="224" t="s">
        <v>401</v>
      </c>
      <c r="G353" s="223"/>
      <c r="H353" s="225">
        <v>2.4199999999999999</v>
      </c>
      <c r="I353" s="226"/>
      <c r="J353" s="223"/>
      <c r="K353" s="223"/>
      <c r="L353" s="227"/>
      <c r="M353" s="228"/>
      <c r="N353" s="229"/>
      <c r="O353" s="229"/>
      <c r="P353" s="229"/>
      <c r="Q353" s="229"/>
      <c r="R353" s="229"/>
      <c r="S353" s="229"/>
      <c r="T353" s="23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1" t="s">
        <v>126</v>
      </c>
      <c r="AU353" s="231" t="s">
        <v>77</v>
      </c>
      <c r="AV353" s="13" t="s">
        <v>77</v>
      </c>
      <c r="AW353" s="13" t="s">
        <v>32</v>
      </c>
      <c r="AX353" s="13" t="s">
        <v>70</v>
      </c>
      <c r="AY353" s="231" t="s">
        <v>108</v>
      </c>
    </row>
    <row r="354" s="14" customFormat="1">
      <c r="A354" s="14"/>
      <c r="B354" s="233"/>
      <c r="C354" s="234"/>
      <c r="D354" s="215" t="s">
        <v>126</v>
      </c>
      <c r="E354" s="235" t="s">
        <v>19</v>
      </c>
      <c r="F354" s="236" t="s">
        <v>162</v>
      </c>
      <c r="G354" s="234"/>
      <c r="H354" s="237">
        <v>819.99000000000012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3" t="s">
        <v>126</v>
      </c>
      <c r="AU354" s="243" t="s">
        <v>77</v>
      </c>
      <c r="AV354" s="14" t="s">
        <v>115</v>
      </c>
      <c r="AW354" s="14" t="s">
        <v>32</v>
      </c>
      <c r="AX354" s="14" t="s">
        <v>75</v>
      </c>
      <c r="AY354" s="243" t="s">
        <v>108</v>
      </c>
    </row>
    <row r="355" s="2" customFormat="1" ht="16.5" customHeight="1">
      <c r="A355" s="41"/>
      <c r="B355" s="42"/>
      <c r="C355" s="244" t="s">
        <v>402</v>
      </c>
      <c r="D355" s="244" t="s">
        <v>216</v>
      </c>
      <c r="E355" s="245" t="s">
        <v>403</v>
      </c>
      <c r="F355" s="246" t="s">
        <v>404</v>
      </c>
      <c r="G355" s="247" t="s">
        <v>155</v>
      </c>
      <c r="H355" s="248">
        <v>860.99000000000001</v>
      </c>
      <c r="I355" s="249"/>
      <c r="J355" s="250">
        <f>ROUND(I355*H355,2)</f>
        <v>0</v>
      </c>
      <c r="K355" s="251"/>
      <c r="L355" s="252"/>
      <c r="M355" s="253" t="s">
        <v>19</v>
      </c>
      <c r="N355" s="254" t="s">
        <v>41</v>
      </c>
      <c r="O355" s="87"/>
      <c r="P355" s="211">
        <f>O355*H355</f>
        <v>0</v>
      </c>
      <c r="Q355" s="211">
        <v>0</v>
      </c>
      <c r="R355" s="211">
        <f>Q355*H355</f>
        <v>0</v>
      </c>
      <c r="S355" s="211">
        <v>0</v>
      </c>
      <c r="T355" s="212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3" t="s">
        <v>219</v>
      </c>
      <c r="AT355" s="213" t="s">
        <v>216</v>
      </c>
      <c r="AU355" s="213" t="s">
        <v>77</v>
      </c>
      <c r="AY355" s="20" t="s">
        <v>108</v>
      </c>
      <c r="BE355" s="214">
        <f>IF(N355="základní",J355,0)</f>
        <v>0</v>
      </c>
      <c r="BF355" s="214">
        <f>IF(N355="snížená",J355,0)</f>
        <v>0</v>
      </c>
      <c r="BG355" s="214">
        <f>IF(N355="zákl. přenesená",J355,0)</f>
        <v>0</v>
      </c>
      <c r="BH355" s="214">
        <f>IF(N355="sníž. přenesená",J355,0)</f>
        <v>0</v>
      </c>
      <c r="BI355" s="214">
        <f>IF(N355="nulová",J355,0)</f>
        <v>0</v>
      </c>
      <c r="BJ355" s="20" t="s">
        <v>75</v>
      </c>
      <c r="BK355" s="214">
        <f>ROUND(I355*H355,2)</f>
        <v>0</v>
      </c>
      <c r="BL355" s="20" t="s">
        <v>156</v>
      </c>
      <c r="BM355" s="213" t="s">
        <v>405</v>
      </c>
    </row>
    <row r="356" s="2" customFormat="1">
      <c r="A356" s="41"/>
      <c r="B356" s="42"/>
      <c r="C356" s="43"/>
      <c r="D356" s="215" t="s">
        <v>117</v>
      </c>
      <c r="E356" s="43"/>
      <c r="F356" s="216" t="s">
        <v>404</v>
      </c>
      <c r="G356" s="43"/>
      <c r="H356" s="43"/>
      <c r="I356" s="217"/>
      <c r="J356" s="43"/>
      <c r="K356" s="43"/>
      <c r="L356" s="47"/>
      <c r="M356" s="218"/>
      <c r="N356" s="219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117</v>
      </c>
      <c r="AU356" s="20" t="s">
        <v>77</v>
      </c>
    </row>
    <row r="357" s="13" customFormat="1">
      <c r="A357" s="13"/>
      <c r="B357" s="222"/>
      <c r="C357" s="223"/>
      <c r="D357" s="215" t="s">
        <v>126</v>
      </c>
      <c r="E357" s="223"/>
      <c r="F357" s="224" t="s">
        <v>406</v>
      </c>
      <c r="G357" s="223"/>
      <c r="H357" s="225">
        <v>860.99000000000001</v>
      </c>
      <c r="I357" s="226"/>
      <c r="J357" s="223"/>
      <c r="K357" s="223"/>
      <c r="L357" s="227"/>
      <c r="M357" s="228"/>
      <c r="N357" s="229"/>
      <c r="O357" s="229"/>
      <c r="P357" s="229"/>
      <c r="Q357" s="229"/>
      <c r="R357" s="229"/>
      <c r="S357" s="229"/>
      <c r="T357" s="23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1" t="s">
        <v>126</v>
      </c>
      <c r="AU357" s="231" t="s">
        <v>77</v>
      </c>
      <c r="AV357" s="13" t="s">
        <v>77</v>
      </c>
      <c r="AW357" s="13" t="s">
        <v>4</v>
      </c>
      <c r="AX357" s="13" t="s">
        <v>75</v>
      </c>
      <c r="AY357" s="231" t="s">
        <v>108</v>
      </c>
    </row>
    <row r="358" s="2" customFormat="1" ht="16.5" customHeight="1">
      <c r="A358" s="41"/>
      <c r="B358" s="42"/>
      <c r="C358" s="201" t="s">
        <v>407</v>
      </c>
      <c r="D358" s="201" t="s">
        <v>111</v>
      </c>
      <c r="E358" s="202" t="s">
        <v>408</v>
      </c>
      <c r="F358" s="203" t="s">
        <v>409</v>
      </c>
      <c r="G358" s="204" t="s">
        <v>155</v>
      </c>
      <c r="H358" s="205">
        <v>471.96300000000002</v>
      </c>
      <c r="I358" s="206"/>
      <c r="J358" s="207">
        <f>ROUND(I358*H358,2)</f>
        <v>0</v>
      </c>
      <c r="K358" s="208"/>
      <c r="L358" s="47"/>
      <c r="M358" s="209" t="s">
        <v>19</v>
      </c>
      <c r="N358" s="210" t="s">
        <v>41</v>
      </c>
      <c r="O358" s="87"/>
      <c r="P358" s="211">
        <f>O358*H358</f>
        <v>0</v>
      </c>
      <c r="Q358" s="211">
        <v>0</v>
      </c>
      <c r="R358" s="211">
        <f>Q358*H358</f>
        <v>0</v>
      </c>
      <c r="S358" s="211">
        <v>3.0000000000000001E-05</v>
      </c>
      <c r="T358" s="212">
        <f>S358*H358</f>
        <v>0.01415889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3" t="s">
        <v>156</v>
      </c>
      <c r="AT358" s="213" t="s">
        <v>111</v>
      </c>
      <c r="AU358" s="213" t="s">
        <v>77</v>
      </c>
      <c r="AY358" s="20" t="s">
        <v>108</v>
      </c>
      <c r="BE358" s="214">
        <f>IF(N358="základní",J358,0)</f>
        <v>0</v>
      </c>
      <c r="BF358" s="214">
        <f>IF(N358="snížená",J358,0)</f>
        <v>0</v>
      </c>
      <c r="BG358" s="214">
        <f>IF(N358="zákl. přenesená",J358,0)</f>
        <v>0</v>
      </c>
      <c r="BH358" s="214">
        <f>IF(N358="sníž. přenesená",J358,0)</f>
        <v>0</v>
      </c>
      <c r="BI358" s="214">
        <f>IF(N358="nulová",J358,0)</f>
        <v>0</v>
      </c>
      <c r="BJ358" s="20" t="s">
        <v>75</v>
      </c>
      <c r="BK358" s="214">
        <f>ROUND(I358*H358,2)</f>
        <v>0</v>
      </c>
      <c r="BL358" s="20" t="s">
        <v>156</v>
      </c>
      <c r="BM358" s="213" t="s">
        <v>410</v>
      </c>
    </row>
    <row r="359" s="2" customFormat="1">
      <c r="A359" s="41"/>
      <c r="B359" s="42"/>
      <c r="C359" s="43"/>
      <c r="D359" s="215" t="s">
        <v>117</v>
      </c>
      <c r="E359" s="43"/>
      <c r="F359" s="216" t="s">
        <v>411</v>
      </c>
      <c r="G359" s="43"/>
      <c r="H359" s="43"/>
      <c r="I359" s="217"/>
      <c r="J359" s="43"/>
      <c r="K359" s="43"/>
      <c r="L359" s="47"/>
      <c r="M359" s="218"/>
      <c r="N359" s="219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117</v>
      </c>
      <c r="AU359" s="20" t="s">
        <v>77</v>
      </c>
    </row>
    <row r="360" s="2" customFormat="1">
      <c r="A360" s="41"/>
      <c r="B360" s="42"/>
      <c r="C360" s="43"/>
      <c r="D360" s="220" t="s">
        <v>119</v>
      </c>
      <c r="E360" s="43"/>
      <c r="F360" s="221" t="s">
        <v>412</v>
      </c>
      <c r="G360" s="43"/>
      <c r="H360" s="43"/>
      <c r="I360" s="217"/>
      <c r="J360" s="43"/>
      <c r="K360" s="43"/>
      <c r="L360" s="47"/>
      <c r="M360" s="218"/>
      <c r="N360" s="219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119</v>
      </c>
      <c r="AU360" s="20" t="s">
        <v>77</v>
      </c>
    </row>
    <row r="361" s="13" customFormat="1">
      <c r="A361" s="13"/>
      <c r="B361" s="222"/>
      <c r="C361" s="223"/>
      <c r="D361" s="215" t="s">
        <v>126</v>
      </c>
      <c r="E361" s="232" t="s">
        <v>19</v>
      </c>
      <c r="F361" s="224" t="s">
        <v>413</v>
      </c>
      <c r="G361" s="223"/>
      <c r="H361" s="225">
        <v>2.1000000000000001</v>
      </c>
      <c r="I361" s="226"/>
      <c r="J361" s="223"/>
      <c r="K361" s="223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126</v>
      </c>
      <c r="AU361" s="231" t="s">
        <v>77</v>
      </c>
      <c r="AV361" s="13" t="s">
        <v>77</v>
      </c>
      <c r="AW361" s="13" t="s">
        <v>32</v>
      </c>
      <c r="AX361" s="13" t="s">
        <v>70</v>
      </c>
      <c r="AY361" s="231" t="s">
        <v>108</v>
      </c>
    </row>
    <row r="362" s="13" customFormat="1">
      <c r="A362" s="13"/>
      <c r="B362" s="222"/>
      <c r="C362" s="223"/>
      <c r="D362" s="215" t="s">
        <v>126</v>
      </c>
      <c r="E362" s="232" t="s">
        <v>19</v>
      </c>
      <c r="F362" s="224" t="s">
        <v>414</v>
      </c>
      <c r="G362" s="223"/>
      <c r="H362" s="225">
        <v>33.912999999999997</v>
      </c>
      <c r="I362" s="226"/>
      <c r="J362" s="223"/>
      <c r="K362" s="223"/>
      <c r="L362" s="227"/>
      <c r="M362" s="228"/>
      <c r="N362" s="229"/>
      <c r="O362" s="229"/>
      <c r="P362" s="229"/>
      <c r="Q362" s="229"/>
      <c r="R362" s="229"/>
      <c r="S362" s="229"/>
      <c r="T362" s="23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1" t="s">
        <v>126</v>
      </c>
      <c r="AU362" s="231" t="s">
        <v>77</v>
      </c>
      <c r="AV362" s="13" t="s">
        <v>77</v>
      </c>
      <c r="AW362" s="13" t="s">
        <v>32</v>
      </c>
      <c r="AX362" s="13" t="s">
        <v>70</v>
      </c>
      <c r="AY362" s="231" t="s">
        <v>108</v>
      </c>
    </row>
    <row r="363" s="13" customFormat="1">
      <c r="A363" s="13"/>
      <c r="B363" s="222"/>
      <c r="C363" s="223"/>
      <c r="D363" s="215" t="s">
        <v>126</v>
      </c>
      <c r="E363" s="232" t="s">
        <v>19</v>
      </c>
      <c r="F363" s="224" t="s">
        <v>415</v>
      </c>
      <c r="G363" s="223"/>
      <c r="H363" s="225">
        <v>10.725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126</v>
      </c>
      <c r="AU363" s="231" t="s">
        <v>77</v>
      </c>
      <c r="AV363" s="13" t="s">
        <v>77</v>
      </c>
      <c r="AW363" s="13" t="s">
        <v>32</v>
      </c>
      <c r="AX363" s="13" t="s">
        <v>70</v>
      </c>
      <c r="AY363" s="231" t="s">
        <v>108</v>
      </c>
    </row>
    <row r="364" s="13" customFormat="1">
      <c r="A364" s="13"/>
      <c r="B364" s="222"/>
      <c r="C364" s="223"/>
      <c r="D364" s="215" t="s">
        <v>126</v>
      </c>
      <c r="E364" s="232" t="s">
        <v>19</v>
      </c>
      <c r="F364" s="224" t="s">
        <v>416</v>
      </c>
      <c r="G364" s="223"/>
      <c r="H364" s="225">
        <v>1.845</v>
      </c>
      <c r="I364" s="226"/>
      <c r="J364" s="223"/>
      <c r="K364" s="223"/>
      <c r="L364" s="227"/>
      <c r="M364" s="228"/>
      <c r="N364" s="229"/>
      <c r="O364" s="229"/>
      <c r="P364" s="229"/>
      <c r="Q364" s="229"/>
      <c r="R364" s="229"/>
      <c r="S364" s="229"/>
      <c r="T364" s="23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1" t="s">
        <v>126</v>
      </c>
      <c r="AU364" s="231" t="s">
        <v>77</v>
      </c>
      <c r="AV364" s="13" t="s">
        <v>77</v>
      </c>
      <c r="AW364" s="13" t="s">
        <v>32</v>
      </c>
      <c r="AX364" s="13" t="s">
        <v>70</v>
      </c>
      <c r="AY364" s="231" t="s">
        <v>108</v>
      </c>
    </row>
    <row r="365" s="13" customFormat="1">
      <c r="A365" s="13"/>
      <c r="B365" s="222"/>
      <c r="C365" s="223"/>
      <c r="D365" s="215" t="s">
        <v>126</v>
      </c>
      <c r="E365" s="232" t="s">
        <v>19</v>
      </c>
      <c r="F365" s="224" t="s">
        <v>417</v>
      </c>
      <c r="G365" s="223"/>
      <c r="H365" s="225">
        <v>10.725</v>
      </c>
      <c r="I365" s="226"/>
      <c r="J365" s="223"/>
      <c r="K365" s="223"/>
      <c r="L365" s="227"/>
      <c r="M365" s="228"/>
      <c r="N365" s="229"/>
      <c r="O365" s="229"/>
      <c r="P365" s="229"/>
      <c r="Q365" s="229"/>
      <c r="R365" s="229"/>
      <c r="S365" s="229"/>
      <c r="T365" s="23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1" t="s">
        <v>126</v>
      </c>
      <c r="AU365" s="231" t="s">
        <v>77</v>
      </c>
      <c r="AV365" s="13" t="s">
        <v>77</v>
      </c>
      <c r="AW365" s="13" t="s">
        <v>32</v>
      </c>
      <c r="AX365" s="13" t="s">
        <v>70</v>
      </c>
      <c r="AY365" s="231" t="s">
        <v>108</v>
      </c>
    </row>
    <row r="366" s="13" customFormat="1">
      <c r="A366" s="13"/>
      <c r="B366" s="222"/>
      <c r="C366" s="223"/>
      <c r="D366" s="215" t="s">
        <v>126</v>
      </c>
      <c r="E366" s="232" t="s">
        <v>19</v>
      </c>
      <c r="F366" s="224" t="s">
        <v>418</v>
      </c>
      <c r="G366" s="223"/>
      <c r="H366" s="225">
        <v>1.845</v>
      </c>
      <c r="I366" s="226"/>
      <c r="J366" s="223"/>
      <c r="K366" s="223"/>
      <c r="L366" s="227"/>
      <c r="M366" s="228"/>
      <c r="N366" s="229"/>
      <c r="O366" s="229"/>
      <c r="P366" s="229"/>
      <c r="Q366" s="229"/>
      <c r="R366" s="229"/>
      <c r="S366" s="229"/>
      <c r="T366" s="23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1" t="s">
        <v>126</v>
      </c>
      <c r="AU366" s="231" t="s">
        <v>77</v>
      </c>
      <c r="AV366" s="13" t="s">
        <v>77</v>
      </c>
      <c r="AW366" s="13" t="s">
        <v>32</v>
      </c>
      <c r="AX366" s="13" t="s">
        <v>70</v>
      </c>
      <c r="AY366" s="231" t="s">
        <v>108</v>
      </c>
    </row>
    <row r="367" s="13" customFormat="1">
      <c r="A367" s="13"/>
      <c r="B367" s="222"/>
      <c r="C367" s="223"/>
      <c r="D367" s="215" t="s">
        <v>126</v>
      </c>
      <c r="E367" s="232" t="s">
        <v>19</v>
      </c>
      <c r="F367" s="224" t="s">
        <v>419</v>
      </c>
      <c r="G367" s="223"/>
      <c r="H367" s="225">
        <v>8.8800000000000008</v>
      </c>
      <c r="I367" s="226"/>
      <c r="J367" s="223"/>
      <c r="K367" s="223"/>
      <c r="L367" s="227"/>
      <c r="M367" s="228"/>
      <c r="N367" s="229"/>
      <c r="O367" s="229"/>
      <c r="P367" s="229"/>
      <c r="Q367" s="229"/>
      <c r="R367" s="229"/>
      <c r="S367" s="229"/>
      <c r="T367" s="23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1" t="s">
        <v>126</v>
      </c>
      <c r="AU367" s="231" t="s">
        <v>77</v>
      </c>
      <c r="AV367" s="13" t="s">
        <v>77</v>
      </c>
      <c r="AW367" s="13" t="s">
        <v>32</v>
      </c>
      <c r="AX367" s="13" t="s">
        <v>70</v>
      </c>
      <c r="AY367" s="231" t="s">
        <v>108</v>
      </c>
    </row>
    <row r="368" s="13" customFormat="1">
      <c r="A368" s="13"/>
      <c r="B368" s="222"/>
      <c r="C368" s="223"/>
      <c r="D368" s="215" t="s">
        <v>126</v>
      </c>
      <c r="E368" s="232" t="s">
        <v>19</v>
      </c>
      <c r="F368" s="224" t="s">
        <v>420</v>
      </c>
      <c r="G368" s="223"/>
      <c r="H368" s="225">
        <v>9.4949999999999992</v>
      </c>
      <c r="I368" s="226"/>
      <c r="J368" s="223"/>
      <c r="K368" s="223"/>
      <c r="L368" s="227"/>
      <c r="M368" s="228"/>
      <c r="N368" s="229"/>
      <c r="O368" s="229"/>
      <c r="P368" s="229"/>
      <c r="Q368" s="229"/>
      <c r="R368" s="229"/>
      <c r="S368" s="229"/>
      <c r="T368" s="23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1" t="s">
        <v>126</v>
      </c>
      <c r="AU368" s="231" t="s">
        <v>77</v>
      </c>
      <c r="AV368" s="13" t="s">
        <v>77</v>
      </c>
      <c r="AW368" s="13" t="s">
        <v>32</v>
      </c>
      <c r="AX368" s="13" t="s">
        <v>70</v>
      </c>
      <c r="AY368" s="231" t="s">
        <v>108</v>
      </c>
    </row>
    <row r="369" s="13" customFormat="1">
      <c r="A369" s="13"/>
      <c r="B369" s="222"/>
      <c r="C369" s="223"/>
      <c r="D369" s="215" t="s">
        <v>126</v>
      </c>
      <c r="E369" s="232" t="s">
        <v>19</v>
      </c>
      <c r="F369" s="224" t="s">
        <v>421</v>
      </c>
      <c r="G369" s="223"/>
      <c r="H369" s="225">
        <v>1.845</v>
      </c>
      <c r="I369" s="226"/>
      <c r="J369" s="223"/>
      <c r="K369" s="223"/>
      <c r="L369" s="227"/>
      <c r="M369" s="228"/>
      <c r="N369" s="229"/>
      <c r="O369" s="229"/>
      <c r="P369" s="229"/>
      <c r="Q369" s="229"/>
      <c r="R369" s="229"/>
      <c r="S369" s="229"/>
      <c r="T369" s="23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1" t="s">
        <v>126</v>
      </c>
      <c r="AU369" s="231" t="s">
        <v>77</v>
      </c>
      <c r="AV369" s="13" t="s">
        <v>77</v>
      </c>
      <c r="AW369" s="13" t="s">
        <v>32</v>
      </c>
      <c r="AX369" s="13" t="s">
        <v>70</v>
      </c>
      <c r="AY369" s="231" t="s">
        <v>108</v>
      </c>
    </row>
    <row r="370" s="13" customFormat="1">
      <c r="A370" s="13"/>
      <c r="B370" s="222"/>
      <c r="C370" s="223"/>
      <c r="D370" s="215" t="s">
        <v>126</v>
      </c>
      <c r="E370" s="232" t="s">
        <v>19</v>
      </c>
      <c r="F370" s="224" t="s">
        <v>422</v>
      </c>
      <c r="G370" s="223"/>
      <c r="H370" s="225">
        <v>1.845</v>
      </c>
      <c r="I370" s="226"/>
      <c r="J370" s="223"/>
      <c r="K370" s="223"/>
      <c r="L370" s="227"/>
      <c r="M370" s="228"/>
      <c r="N370" s="229"/>
      <c r="O370" s="229"/>
      <c r="P370" s="229"/>
      <c r="Q370" s="229"/>
      <c r="R370" s="229"/>
      <c r="S370" s="229"/>
      <c r="T370" s="23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1" t="s">
        <v>126</v>
      </c>
      <c r="AU370" s="231" t="s">
        <v>77</v>
      </c>
      <c r="AV370" s="13" t="s">
        <v>77</v>
      </c>
      <c r="AW370" s="13" t="s">
        <v>32</v>
      </c>
      <c r="AX370" s="13" t="s">
        <v>70</v>
      </c>
      <c r="AY370" s="231" t="s">
        <v>108</v>
      </c>
    </row>
    <row r="371" s="13" customFormat="1">
      <c r="A371" s="13"/>
      <c r="B371" s="222"/>
      <c r="C371" s="223"/>
      <c r="D371" s="215" t="s">
        <v>126</v>
      </c>
      <c r="E371" s="232" t="s">
        <v>19</v>
      </c>
      <c r="F371" s="224" t="s">
        <v>423</v>
      </c>
      <c r="G371" s="223"/>
      <c r="H371" s="225">
        <v>9.3450000000000006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126</v>
      </c>
      <c r="AU371" s="231" t="s">
        <v>77</v>
      </c>
      <c r="AV371" s="13" t="s">
        <v>77</v>
      </c>
      <c r="AW371" s="13" t="s">
        <v>32</v>
      </c>
      <c r="AX371" s="13" t="s">
        <v>70</v>
      </c>
      <c r="AY371" s="231" t="s">
        <v>108</v>
      </c>
    </row>
    <row r="372" s="13" customFormat="1">
      <c r="A372" s="13"/>
      <c r="B372" s="222"/>
      <c r="C372" s="223"/>
      <c r="D372" s="215" t="s">
        <v>126</v>
      </c>
      <c r="E372" s="232" t="s">
        <v>19</v>
      </c>
      <c r="F372" s="224" t="s">
        <v>424</v>
      </c>
      <c r="G372" s="223"/>
      <c r="H372" s="225">
        <v>2.3100000000000001</v>
      </c>
      <c r="I372" s="226"/>
      <c r="J372" s="223"/>
      <c r="K372" s="223"/>
      <c r="L372" s="227"/>
      <c r="M372" s="228"/>
      <c r="N372" s="229"/>
      <c r="O372" s="229"/>
      <c r="P372" s="229"/>
      <c r="Q372" s="229"/>
      <c r="R372" s="229"/>
      <c r="S372" s="229"/>
      <c r="T372" s="23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1" t="s">
        <v>126</v>
      </c>
      <c r="AU372" s="231" t="s">
        <v>77</v>
      </c>
      <c r="AV372" s="13" t="s">
        <v>77</v>
      </c>
      <c r="AW372" s="13" t="s">
        <v>32</v>
      </c>
      <c r="AX372" s="13" t="s">
        <v>70</v>
      </c>
      <c r="AY372" s="231" t="s">
        <v>108</v>
      </c>
    </row>
    <row r="373" s="13" customFormat="1">
      <c r="A373" s="13"/>
      <c r="B373" s="222"/>
      <c r="C373" s="223"/>
      <c r="D373" s="215" t="s">
        <v>126</v>
      </c>
      <c r="E373" s="232" t="s">
        <v>19</v>
      </c>
      <c r="F373" s="224" t="s">
        <v>425</v>
      </c>
      <c r="G373" s="223"/>
      <c r="H373" s="225">
        <v>32.426000000000002</v>
      </c>
      <c r="I373" s="226"/>
      <c r="J373" s="223"/>
      <c r="K373" s="223"/>
      <c r="L373" s="227"/>
      <c r="M373" s="228"/>
      <c r="N373" s="229"/>
      <c r="O373" s="229"/>
      <c r="P373" s="229"/>
      <c r="Q373" s="229"/>
      <c r="R373" s="229"/>
      <c r="S373" s="229"/>
      <c r="T373" s="23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1" t="s">
        <v>126</v>
      </c>
      <c r="AU373" s="231" t="s">
        <v>77</v>
      </c>
      <c r="AV373" s="13" t="s">
        <v>77</v>
      </c>
      <c r="AW373" s="13" t="s">
        <v>32</v>
      </c>
      <c r="AX373" s="13" t="s">
        <v>70</v>
      </c>
      <c r="AY373" s="231" t="s">
        <v>108</v>
      </c>
    </row>
    <row r="374" s="13" customFormat="1">
      <c r="A374" s="13"/>
      <c r="B374" s="222"/>
      <c r="C374" s="223"/>
      <c r="D374" s="215" t="s">
        <v>126</v>
      </c>
      <c r="E374" s="232" t="s">
        <v>19</v>
      </c>
      <c r="F374" s="224" t="s">
        <v>426</v>
      </c>
      <c r="G374" s="223"/>
      <c r="H374" s="225">
        <v>6.6630000000000003</v>
      </c>
      <c r="I374" s="226"/>
      <c r="J374" s="223"/>
      <c r="K374" s="223"/>
      <c r="L374" s="227"/>
      <c r="M374" s="228"/>
      <c r="N374" s="229"/>
      <c r="O374" s="229"/>
      <c r="P374" s="229"/>
      <c r="Q374" s="229"/>
      <c r="R374" s="229"/>
      <c r="S374" s="229"/>
      <c r="T374" s="23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1" t="s">
        <v>126</v>
      </c>
      <c r="AU374" s="231" t="s">
        <v>77</v>
      </c>
      <c r="AV374" s="13" t="s">
        <v>77</v>
      </c>
      <c r="AW374" s="13" t="s">
        <v>32</v>
      </c>
      <c r="AX374" s="13" t="s">
        <v>70</v>
      </c>
      <c r="AY374" s="231" t="s">
        <v>108</v>
      </c>
    </row>
    <row r="375" s="13" customFormat="1">
      <c r="A375" s="13"/>
      <c r="B375" s="222"/>
      <c r="C375" s="223"/>
      <c r="D375" s="215" t="s">
        <v>126</v>
      </c>
      <c r="E375" s="232" t="s">
        <v>19</v>
      </c>
      <c r="F375" s="224" t="s">
        <v>427</v>
      </c>
      <c r="G375" s="223"/>
      <c r="H375" s="225">
        <v>3.835</v>
      </c>
      <c r="I375" s="226"/>
      <c r="J375" s="223"/>
      <c r="K375" s="223"/>
      <c r="L375" s="227"/>
      <c r="M375" s="228"/>
      <c r="N375" s="229"/>
      <c r="O375" s="229"/>
      <c r="P375" s="229"/>
      <c r="Q375" s="229"/>
      <c r="R375" s="229"/>
      <c r="S375" s="229"/>
      <c r="T375" s="23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1" t="s">
        <v>126</v>
      </c>
      <c r="AU375" s="231" t="s">
        <v>77</v>
      </c>
      <c r="AV375" s="13" t="s">
        <v>77</v>
      </c>
      <c r="AW375" s="13" t="s">
        <v>32</v>
      </c>
      <c r="AX375" s="13" t="s">
        <v>70</v>
      </c>
      <c r="AY375" s="231" t="s">
        <v>108</v>
      </c>
    </row>
    <row r="376" s="13" customFormat="1">
      <c r="A376" s="13"/>
      <c r="B376" s="222"/>
      <c r="C376" s="223"/>
      <c r="D376" s="215" t="s">
        <v>126</v>
      </c>
      <c r="E376" s="232" t="s">
        <v>19</v>
      </c>
      <c r="F376" s="224" t="s">
        <v>428</v>
      </c>
      <c r="G376" s="223"/>
      <c r="H376" s="225">
        <v>3.835</v>
      </c>
      <c r="I376" s="226"/>
      <c r="J376" s="223"/>
      <c r="K376" s="223"/>
      <c r="L376" s="227"/>
      <c r="M376" s="228"/>
      <c r="N376" s="229"/>
      <c r="O376" s="229"/>
      <c r="P376" s="229"/>
      <c r="Q376" s="229"/>
      <c r="R376" s="229"/>
      <c r="S376" s="229"/>
      <c r="T376" s="23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1" t="s">
        <v>126</v>
      </c>
      <c r="AU376" s="231" t="s">
        <v>77</v>
      </c>
      <c r="AV376" s="13" t="s">
        <v>77</v>
      </c>
      <c r="AW376" s="13" t="s">
        <v>32</v>
      </c>
      <c r="AX376" s="13" t="s">
        <v>70</v>
      </c>
      <c r="AY376" s="231" t="s">
        <v>108</v>
      </c>
    </row>
    <row r="377" s="13" customFormat="1">
      <c r="A377" s="13"/>
      <c r="B377" s="222"/>
      <c r="C377" s="223"/>
      <c r="D377" s="215" t="s">
        <v>126</v>
      </c>
      <c r="E377" s="232" t="s">
        <v>19</v>
      </c>
      <c r="F377" s="224" t="s">
        <v>429</v>
      </c>
      <c r="G377" s="223"/>
      <c r="H377" s="225">
        <v>5.0449999999999999</v>
      </c>
      <c r="I377" s="226"/>
      <c r="J377" s="223"/>
      <c r="K377" s="223"/>
      <c r="L377" s="227"/>
      <c r="M377" s="228"/>
      <c r="N377" s="229"/>
      <c r="O377" s="229"/>
      <c r="P377" s="229"/>
      <c r="Q377" s="229"/>
      <c r="R377" s="229"/>
      <c r="S377" s="229"/>
      <c r="T377" s="23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1" t="s">
        <v>126</v>
      </c>
      <c r="AU377" s="231" t="s">
        <v>77</v>
      </c>
      <c r="AV377" s="13" t="s">
        <v>77</v>
      </c>
      <c r="AW377" s="13" t="s">
        <v>32</v>
      </c>
      <c r="AX377" s="13" t="s">
        <v>70</v>
      </c>
      <c r="AY377" s="231" t="s">
        <v>108</v>
      </c>
    </row>
    <row r="378" s="13" customFormat="1">
      <c r="A378" s="13"/>
      <c r="B378" s="222"/>
      <c r="C378" s="223"/>
      <c r="D378" s="215" t="s">
        <v>126</v>
      </c>
      <c r="E378" s="232" t="s">
        <v>19</v>
      </c>
      <c r="F378" s="224" t="s">
        <v>430</v>
      </c>
      <c r="G378" s="223"/>
      <c r="H378" s="225">
        <v>9.4000000000000004</v>
      </c>
      <c r="I378" s="226"/>
      <c r="J378" s="223"/>
      <c r="K378" s="223"/>
      <c r="L378" s="227"/>
      <c r="M378" s="228"/>
      <c r="N378" s="229"/>
      <c r="O378" s="229"/>
      <c r="P378" s="229"/>
      <c r="Q378" s="229"/>
      <c r="R378" s="229"/>
      <c r="S378" s="229"/>
      <c r="T378" s="23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1" t="s">
        <v>126</v>
      </c>
      <c r="AU378" s="231" t="s">
        <v>77</v>
      </c>
      <c r="AV378" s="13" t="s">
        <v>77</v>
      </c>
      <c r="AW378" s="13" t="s">
        <v>32</v>
      </c>
      <c r="AX378" s="13" t="s">
        <v>70</v>
      </c>
      <c r="AY378" s="231" t="s">
        <v>108</v>
      </c>
    </row>
    <row r="379" s="13" customFormat="1">
      <c r="A379" s="13"/>
      <c r="B379" s="222"/>
      <c r="C379" s="223"/>
      <c r="D379" s="215" t="s">
        <v>126</v>
      </c>
      <c r="E379" s="232" t="s">
        <v>19</v>
      </c>
      <c r="F379" s="224" t="s">
        <v>431</v>
      </c>
      <c r="G379" s="223"/>
      <c r="H379" s="225">
        <v>3.835</v>
      </c>
      <c r="I379" s="226"/>
      <c r="J379" s="223"/>
      <c r="K379" s="223"/>
      <c r="L379" s="227"/>
      <c r="M379" s="228"/>
      <c r="N379" s="229"/>
      <c r="O379" s="229"/>
      <c r="P379" s="229"/>
      <c r="Q379" s="229"/>
      <c r="R379" s="229"/>
      <c r="S379" s="229"/>
      <c r="T379" s="23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1" t="s">
        <v>126</v>
      </c>
      <c r="AU379" s="231" t="s">
        <v>77</v>
      </c>
      <c r="AV379" s="13" t="s">
        <v>77</v>
      </c>
      <c r="AW379" s="13" t="s">
        <v>32</v>
      </c>
      <c r="AX379" s="13" t="s">
        <v>70</v>
      </c>
      <c r="AY379" s="231" t="s">
        <v>108</v>
      </c>
    </row>
    <row r="380" s="13" customFormat="1">
      <c r="A380" s="13"/>
      <c r="B380" s="222"/>
      <c r="C380" s="223"/>
      <c r="D380" s="215" t="s">
        <v>126</v>
      </c>
      <c r="E380" s="232" t="s">
        <v>19</v>
      </c>
      <c r="F380" s="224" t="s">
        <v>432</v>
      </c>
      <c r="G380" s="223"/>
      <c r="H380" s="225">
        <v>3.6299999999999999</v>
      </c>
      <c r="I380" s="226"/>
      <c r="J380" s="223"/>
      <c r="K380" s="223"/>
      <c r="L380" s="227"/>
      <c r="M380" s="228"/>
      <c r="N380" s="229"/>
      <c r="O380" s="229"/>
      <c r="P380" s="229"/>
      <c r="Q380" s="229"/>
      <c r="R380" s="229"/>
      <c r="S380" s="229"/>
      <c r="T380" s="23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1" t="s">
        <v>126</v>
      </c>
      <c r="AU380" s="231" t="s">
        <v>77</v>
      </c>
      <c r="AV380" s="13" t="s">
        <v>77</v>
      </c>
      <c r="AW380" s="13" t="s">
        <v>32</v>
      </c>
      <c r="AX380" s="13" t="s">
        <v>70</v>
      </c>
      <c r="AY380" s="231" t="s">
        <v>108</v>
      </c>
    </row>
    <row r="381" s="13" customFormat="1">
      <c r="A381" s="13"/>
      <c r="B381" s="222"/>
      <c r="C381" s="223"/>
      <c r="D381" s="215" t="s">
        <v>126</v>
      </c>
      <c r="E381" s="232" t="s">
        <v>19</v>
      </c>
      <c r="F381" s="224" t="s">
        <v>433</v>
      </c>
      <c r="G381" s="223"/>
      <c r="H381" s="225">
        <v>7.5599999999999996</v>
      </c>
      <c r="I381" s="226"/>
      <c r="J381" s="223"/>
      <c r="K381" s="223"/>
      <c r="L381" s="227"/>
      <c r="M381" s="228"/>
      <c r="N381" s="229"/>
      <c r="O381" s="229"/>
      <c r="P381" s="229"/>
      <c r="Q381" s="229"/>
      <c r="R381" s="229"/>
      <c r="S381" s="229"/>
      <c r="T381" s="23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1" t="s">
        <v>126</v>
      </c>
      <c r="AU381" s="231" t="s">
        <v>77</v>
      </c>
      <c r="AV381" s="13" t="s">
        <v>77</v>
      </c>
      <c r="AW381" s="13" t="s">
        <v>32</v>
      </c>
      <c r="AX381" s="13" t="s">
        <v>70</v>
      </c>
      <c r="AY381" s="231" t="s">
        <v>108</v>
      </c>
    </row>
    <row r="382" s="13" customFormat="1">
      <c r="A382" s="13"/>
      <c r="B382" s="222"/>
      <c r="C382" s="223"/>
      <c r="D382" s="215" t="s">
        <v>126</v>
      </c>
      <c r="E382" s="232" t="s">
        <v>19</v>
      </c>
      <c r="F382" s="224" t="s">
        <v>434</v>
      </c>
      <c r="G382" s="223"/>
      <c r="H382" s="225">
        <v>9.0749999999999993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126</v>
      </c>
      <c r="AU382" s="231" t="s">
        <v>77</v>
      </c>
      <c r="AV382" s="13" t="s">
        <v>77</v>
      </c>
      <c r="AW382" s="13" t="s">
        <v>32</v>
      </c>
      <c r="AX382" s="13" t="s">
        <v>70</v>
      </c>
      <c r="AY382" s="231" t="s">
        <v>108</v>
      </c>
    </row>
    <row r="383" s="13" customFormat="1">
      <c r="A383" s="13"/>
      <c r="B383" s="222"/>
      <c r="C383" s="223"/>
      <c r="D383" s="215" t="s">
        <v>126</v>
      </c>
      <c r="E383" s="232" t="s">
        <v>19</v>
      </c>
      <c r="F383" s="224" t="s">
        <v>435</v>
      </c>
      <c r="G383" s="223"/>
      <c r="H383" s="225">
        <v>9.0749999999999993</v>
      </c>
      <c r="I383" s="226"/>
      <c r="J383" s="223"/>
      <c r="K383" s="223"/>
      <c r="L383" s="227"/>
      <c r="M383" s="228"/>
      <c r="N383" s="229"/>
      <c r="O383" s="229"/>
      <c r="P383" s="229"/>
      <c r="Q383" s="229"/>
      <c r="R383" s="229"/>
      <c r="S383" s="229"/>
      <c r="T383" s="23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1" t="s">
        <v>126</v>
      </c>
      <c r="AU383" s="231" t="s">
        <v>77</v>
      </c>
      <c r="AV383" s="13" t="s">
        <v>77</v>
      </c>
      <c r="AW383" s="13" t="s">
        <v>32</v>
      </c>
      <c r="AX383" s="13" t="s">
        <v>70</v>
      </c>
      <c r="AY383" s="231" t="s">
        <v>108</v>
      </c>
    </row>
    <row r="384" s="13" customFormat="1">
      <c r="A384" s="13"/>
      <c r="B384" s="222"/>
      <c r="C384" s="223"/>
      <c r="D384" s="215" t="s">
        <v>126</v>
      </c>
      <c r="E384" s="232" t="s">
        <v>19</v>
      </c>
      <c r="F384" s="224" t="s">
        <v>436</v>
      </c>
      <c r="G384" s="223"/>
      <c r="H384" s="225">
        <v>3.6899999999999999</v>
      </c>
      <c r="I384" s="226"/>
      <c r="J384" s="223"/>
      <c r="K384" s="223"/>
      <c r="L384" s="227"/>
      <c r="M384" s="228"/>
      <c r="N384" s="229"/>
      <c r="O384" s="229"/>
      <c r="P384" s="229"/>
      <c r="Q384" s="229"/>
      <c r="R384" s="229"/>
      <c r="S384" s="229"/>
      <c r="T384" s="23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1" t="s">
        <v>126</v>
      </c>
      <c r="AU384" s="231" t="s">
        <v>77</v>
      </c>
      <c r="AV384" s="13" t="s">
        <v>77</v>
      </c>
      <c r="AW384" s="13" t="s">
        <v>32</v>
      </c>
      <c r="AX384" s="13" t="s">
        <v>70</v>
      </c>
      <c r="AY384" s="231" t="s">
        <v>108</v>
      </c>
    </row>
    <row r="385" s="13" customFormat="1">
      <c r="A385" s="13"/>
      <c r="B385" s="222"/>
      <c r="C385" s="223"/>
      <c r="D385" s="215" t="s">
        <v>126</v>
      </c>
      <c r="E385" s="232" t="s">
        <v>19</v>
      </c>
      <c r="F385" s="224" t="s">
        <v>437</v>
      </c>
      <c r="G385" s="223"/>
      <c r="H385" s="225">
        <v>13.380000000000001</v>
      </c>
      <c r="I385" s="226"/>
      <c r="J385" s="223"/>
      <c r="K385" s="223"/>
      <c r="L385" s="227"/>
      <c r="M385" s="228"/>
      <c r="N385" s="229"/>
      <c r="O385" s="229"/>
      <c r="P385" s="229"/>
      <c r="Q385" s="229"/>
      <c r="R385" s="229"/>
      <c r="S385" s="229"/>
      <c r="T385" s="23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1" t="s">
        <v>126</v>
      </c>
      <c r="AU385" s="231" t="s">
        <v>77</v>
      </c>
      <c r="AV385" s="13" t="s">
        <v>77</v>
      </c>
      <c r="AW385" s="13" t="s">
        <v>32</v>
      </c>
      <c r="AX385" s="13" t="s">
        <v>70</v>
      </c>
      <c r="AY385" s="231" t="s">
        <v>108</v>
      </c>
    </row>
    <row r="386" s="13" customFormat="1">
      <c r="A386" s="13"/>
      <c r="B386" s="222"/>
      <c r="C386" s="223"/>
      <c r="D386" s="215" t="s">
        <v>126</v>
      </c>
      <c r="E386" s="232" t="s">
        <v>19</v>
      </c>
      <c r="F386" s="224" t="s">
        <v>438</v>
      </c>
      <c r="G386" s="223"/>
      <c r="H386" s="225">
        <v>1.845</v>
      </c>
      <c r="I386" s="226"/>
      <c r="J386" s="223"/>
      <c r="K386" s="223"/>
      <c r="L386" s="227"/>
      <c r="M386" s="228"/>
      <c r="N386" s="229"/>
      <c r="O386" s="229"/>
      <c r="P386" s="229"/>
      <c r="Q386" s="229"/>
      <c r="R386" s="229"/>
      <c r="S386" s="229"/>
      <c r="T386" s="23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1" t="s">
        <v>126</v>
      </c>
      <c r="AU386" s="231" t="s">
        <v>77</v>
      </c>
      <c r="AV386" s="13" t="s">
        <v>77</v>
      </c>
      <c r="AW386" s="13" t="s">
        <v>32</v>
      </c>
      <c r="AX386" s="13" t="s">
        <v>70</v>
      </c>
      <c r="AY386" s="231" t="s">
        <v>108</v>
      </c>
    </row>
    <row r="387" s="13" customFormat="1">
      <c r="A387" s="13"/>
      <c r="B387" s="222"/>
      <c r="C387" s="223"/>
      <c r="D387" s="215" t="s">
        <v>126</v>
      </c>
      <c r="E387" s="232" t="s">
        <v>19</v>
      </c>
      <c r="F387" s="224" t="s">
        <v>439</v>
      </c>
      <c r="G387" s="223"/>
      <c r="H387" s="225">
        <v>13.380000000000001</v>
      </c>
      <c r="I387" s="226"/>
      <c r="J387" s="223"/>
      <c r="K387" s="223"/>
      <c r="L387" s="227"/>
      <c r="M387" s="228"/>
      <c r="N387" s="229"/>
      <c r="O387" s="229"/>
      <c r="P387" s="229"/>
      <c r="Q387" s="229"/>
      <c r="R387" s="229"/>
      <c r="S387" s="229"/>
      <c r="T387" s="23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1" t="s">
        <v>126</v>
      </c>
      <c r="AU387" s="231" t="s">
        <v>77</v>
      </c>
      <c r="AV387" s="13" t="s">
        <v>77</v>
      </c>
      <c r="AW387" s="13" t="s">
        <v>32</v>
      </c>
      <c r="AX387" s="13" t="s">
        <v>70</v>
      </c>
      <c r="AY387" s="231" t="s">
        <v>108</v>
      </c>
    </row>
    <row r="388" s="13" customFormat="1">
      <c r="A388" s="13"/>
      <c r="B388" s="222"/>
      <c r="C388" s="223"/>
      <c r="D388" s="215" t="s">
        <v>126</v>
      </c>
      <c r="E388" s="232" t="s">
        <v>19</v>
      </c>
      <c r="F388" s="224" t="s">
        <v>440</v>
      </c>
      <c r="G388" s="223"/>
      <c r="H388" s="225">
        <v>1.845</v>
      </c>
      <c r="I388" s="226"/>
      <c r="J388" s="223"/>
      <c r="K388" s="223"/>
      <c r="L388" s="227"/>
      <c r="M388" s="228"/>
      <c r="N388" s="229"/>
      <c r="O388" s="229"/>
      <c r="P388" s="229"/>
      <c r="Q388" s="229"/>
      <c r="R388" s="229"/>
      <c r="S388" s="229"/>
      <c r="T388" s="23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1" t="s">
        <v>126</v>
      </c>
      <c r="AU388" s="231" t="s">
        <v>77</v>
      </c>
      <c r="AV388" s="13" t="s">
        <v>77</v>
      </c>
      <c r="AW388" s="13" t="s">
        <v>32</v>
      </c>
      <c r="AX388" s="13" t="s">
        <v>70</v>
      </c>
      <c r="AY388" s="231" t="s">
        <v>108</v>
      </c>
    </row>
    <row r="389" s="13" customFormat="1">
      <c r="A389" s="13"/>
      <c r="B389" s="222"/>
      <c r="C389" s="223"/>
      <c r="D389" s="215" t="s">
        <v>126</v>
      </c>
      <c r="E389" s="232" t="s">
        <v>19</v>
      </c>
      <c r="F389" s="224" t="s">
        <v>441</v>
      </c>
      <c r="G389" s="223"/>
      <c r="H389" s="225">
        <v>7.2300000000000004</v>
      </c>
      <c r="I389" s="226"/>
      <c r="J389" s="223"/>
      <c r="K389" s="223"/>
      <c r="L389" s="227"/>
      <c r="M389" s="228"/>
      <c r="N389" s="229"/>
      <c r="O389" s="229"/>
      <c r="P389" s="229"/>
      <c r="Q389" s="229"/>
      <c r="R389" s="229"/>
      <c r="S389" s="229"/>
      <c r="T389" s="23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1" t="s">
        <v>126</v>
      </c>
      <c r="AU389" s="231" t="s">
        <v>77</v>
      </c>
      <c r="AV389" s="13" t="s">
        <v>77</v>
      </c>
      <c r="AW389" s="13" t="s">
        <v>32</v>
      </c>
      <c r="AX389" s="13" t="s">
        <v>70</v>
      </c>
      <c r="AY389" s="231" t="s">
        <v>108</v>
      </c>
    </row>
    <row r="390" s="13" customFormat="1">
      <c r="A390" s="13"/>
      <c r="B390" s="222"/>
      <c r="C390" s="223"/>
      <c r="D390" s="215" t="s">
        <v>126</v>
      </c>
      <c r="E390" s="232" t="s">
        <v>19</v>
      </c>
      <c r="F390" s="224" t="s">
        <v>442</v>
      </c>
      <c r="G390" s="223"/>
      <c r="H390" s="225">
        <v>9.0749999999999993</v>
      </c>
      <c r="I390" s="226"/>
      <c r="J390" s="223"/>
      <c r="K390" s="223"/>
      <c r="L390" s="227"/>
      <c r="M390" s="228"/>
      <c r="N390" s="229"/>
      <c r="O390" s="229"/>
      <c r="P390" s="229"/>
      <c r="Q390" s="229"/>
      <c r="R390" s="229"/>
      <c r="S390" s="229"/>
      <c r="T390" s="23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1" t="s">
        <v>126</v>
      </c>
      <c r="AU390" s="231" t="s">
        <v>77</v>
      </c>
      <c r="AV390" s="13" t="s">
        <v>77</v>
      </c>
      <c r="AW390" s="13" t="s">
        <v>32</v>
      </c>
      <c r="AX390" s="13" t="s">
        <v>70</v>
      </c>
      <c r="AY390" s="231" t="s">
        <v>108</v>
      </c>
    </row>
    <row r="391" s="13" customFormat="1">
      <c r="A391" s="13"/>
      <c r="B391" s="222"/>
      <c r="C391" s="223"/>
      <c r="D391" s="215" t="s">
        <v>126</v>
      </c>
      <c r="E391" s="232" t="s">
        <v>19</v>
      </c>
      <c r="F391" s="224" t="s">
        <v>443</v>
      </c>
      <c r="G391" s="223"/>
      <c r="H391" s="225">
        <v>1.845</v>
      </c>
      <c r="I391" s="226"/>
      <c r="J391" s="223"/>
      <c r="K391" s="223"/>
      <c r="L391" s="227"/>
      <c r="M391" s="228"/>
      <c r="N391" s="229"/>
      <c r="O391" s="229"/>
      <c r="P391" s="229"/>
      <c r="Q391" s="229"/>
      <c r="R391" s="229"/>
      <c r="S391" s="229"/>
      <c r="T391" s="23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1" t="s">
        <v>126</v>
      </c>
      <c r="AU391" s="231" t="s">
        <v>77</v>
      </c>
      <c r="AV391" s="13" t="s">
        <v>77</v>
      </c>
      <c r="AW391" s="13" t="s">
        <v>32</v>
      </c>
      <c r="AX391" s="13" t="s">
        <v>70</v>
      </c>
      <c r="AY391" s="231" t="s">
        <v>108</v>
      </c>
    </row>
    <row r="392" s="13" customFormat="1">
      <c r="A392" s="13"/>
      <c r="B392" s="222"/>
      <c r="C392" s="223"/>
      <c r="D392" s="215" t="s">
        <v>126</v>
      </c>
      <c r="E392" s="232" t="s">
        <v>19</v>
      </c>
      <c r="F392" s="224" t="s">
        <v>444</v>
      </c>
      <c r="G392" s="223"/>
      <c r="H392" s="225">
        <v>49.045000000000002</v>
      </c>
      <c r="I392" s="226"/>
      <c r="J392" s="223"/>
      <c r="K392" s="223"/>
      <c r="L392" s="227"/>
      <c r="M392" s="228"/>
      <c r="N392" s="229"/>
      <c r="O392" s="229"/>
      <c r="P392" s="229"/>
      <c r="Q392" s="229"/>
      <c r="R392" s="229"/>
      <c r="S392" s="229"/>
      <c r="T392" s="23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1" t="s">
        <v>126</v>
      </c>
      <c r="AU392" s="231" t="s">
        <v>77</v>
      </c>
      <c r="AV392" s="13" t="s">
        <v>77</v>
      </c>
      <c r="AW392" s="13" t="s">
        <v>32</v>
      </c>
      <c r="AX392" s="13" t="s">
        <v>70</v>
      </c>
      <c r="AY392" s="231" t="s">
        <v>108</v>
      </c>
    </row>
    <row r="393" s="13" customFormat="1">
      <c r="A393" s="13"/>
      <c r="B393" s="222"/>
      <c r="C393" s="223"/>
      <c r="D393" s="215" t="s">
        <v>126</v>
      </c>
      <c r="E393" s="232" t="s">
        <v>19</v>
      </c>
      <c r="F393" s="224" t="s">
        <v>445</v>
      </c>
      <c r="G393" s="223"/>
      <c r="H393" s="225">
        <v>5.7300000000000004</v>
      </c>
      <c r="I393" s="226"/>
      <c r="J393" s="223"/>
      <c r="K393" s="223"/>
      <c r="L393" s="227"/>
      <c r="M393" s="228"/>
      <c r="N393" s="229"/>
      <c r="O393" s="229"/>
      <c r="P393" s="229"/>
      <c r="Q393" s="229"/>
      <c r="R393" s="229"/>
      <c r="S393" s="229"/>
      <c r="T393" s="23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1" t="s">
        <v>126</v>
      </c>
      <c r="AU393" s="231" t="s">
        <v>77</v>
      </c>
      <c r="AV393" s="13" t="s">
        <v>77</v>
      </c>
      <c r="AW393" s="13" t="s">
        <v>32</v>
      </c>
      <c r="AX393" s="13" t="s">
        <v>70</v>
      </c>
      <c r="AY393" s="231" t="s">
        <v>108</v>
      </c>
    </row>
    <row r="394" s="13" customFormat="1">
      <c r="A394" s="13"/>
      <c r="B394" s="222"/>
      <c r="C394" s="223"/>
      <c r="D394" s="215" t="s">
        <v>126</v>
      </c>
      <c r="E394" s="232" t="s">
        <v>19</v>
      </c>
      <c r="F394" s="224" t="s">
        <v>446</v>
      </c>
      <c r="G394" s="223"/>
      <c r="H394" s="225">
        <v>7.2569999999999997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126</v>
      </c>
      <c r="AU394" s="231" t="s">
        <v>77</v>
      </c>
      <c r="AV394" s="13" t="s">
        <v>77</v>
      </c>
      <c r="AW394" s="13" t="s">
        <v>32</v>
      </c>
      <c r="AX394" s="13" t="s">
        <v>70</v>
      </c>
      <c r="AY394" s="231" t="s">
        <v>108</v>
      </c>
    </row>
    <row r="395" s="13" customFormat="1">
      <c r="A395" s="13"/>
      <c r="B395" s="222"/>
      <c r="C395" s="223"/>
      <c r="D395" s="215" t="s">
        <v>126</v>
      </c>
      <c r="E395" s="232" t="s">
        <v>19</v>
      </c>
      <c r="F395" s="224" t="s">
        <v>447</v>
      </c>
      <c r="G395" s="223"/>
      <c r="H395" s="225">
        <v>3.2799999999999998</v>
      </c>
      <c r="I395" s="226"/>
      <c r="J395" s="223"/>
      <c r="K395" s="223"/>
      <c r="L395" s="227"/>
      <c r="M395" s="228"/>
      <c r="N395" s="229"/>
      <c r="O395" s="229"/>
      <c r="P395" s="229"/>
      <c r="Q395" s="229"/>
      <c r="R395" s="229"/>
      <c r="S395" s="229"/>
      <c r="T395" s="23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1" t="s">
        <v>126</v>
      </c>
      <c r="AU395" s="231" t="s">
        <v>77</v>
      </c>
      <c r="AV395" s="13" t="s">
        <v>77</v>
      </c>
      <c r="AW395" s="13" t="s">
        <v>32</v>
      </c>
      <c r="AX395" s="13" t="s">
        <v>70</v>
      </c>
      <c r="AY395" s="231" t="s">
        <v>108</v>
      </c>
    </row>
    <row r="396" s="13" customFormat="1">
      <c r="A396" s="13"/>
      <c r="B396" s="222"/>
      <c r="C396" s="223"/>
      <c r="D396" s="215" t="s">
        <v>126</v>
      </c>
      <c r="E396" s="232" t="s">
        <v>19</v>
      </c>
      <c r="F396" s="224" t="s">
        <v>448</v>
      </c>
      <c r="G396" s="223"/>
      <c r="H396" s="225">
        <v>1.4350000000000001</v>
      </c>
      <c r="I396" s="226"/>
      <c r="J396" s="223"/>
      <c r="K396" s="223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126</v>
      </c>
      <c r="AU396" s="231" t="s">
        <v>77</v>
      </c>
      <c r="AV396" s="13" t="s">
        <v>77</v>
      </c>
      <c r="AW396" s="13" t="s">
        <v>32</v>
      </c>
      <c r="AX396" s="13" t="s">
        <v>70</v>
      </c>
      <c r="AY396" s="231" t="s">
        <v>108</v>
      </c>
    </row>
    <row r="397" s="13" customFormat="1">
      <c r="A397" s="13"/>
      <c r="B397" s="222"/>
      <c r="C397" s="223"/>
      <c r="D397" s="215" t="s">
        <v>126</v>
      </c>
      <c r="E397" s="232" t="s">
        <v>19</v>
      </c>
      <c r="F397" s="224" t="s">
        <v>449</v>
      </c>
      <c r="G397" s="223"/>
      <c r="H397" s="225">
        <v>3.2799999999999998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126</v>
      </c>
      <c r="AU397" s="231" t="s">
        <v>77</v>
      </c>
      <c r="AV397" s="13" t="s">
        <v>77</v>
      </c>
      <c r="AW397" s="13" t="s">
        <v>32</v>
      </c>
      <c r="AX397" s="13" t="s">
        <v>70</v>
      </c>
      <c r="AY397" s="231" t="s">
        <v>108</v>
      </c>
    </row>
    <row r="398" s="13" customFormat="1">
      <c r="A398" s="13"/>
      <c r="B398" s="222"/>
      <c r="C398" s="223"/>
      <c r="D398" s="215" t="s">
        <v>126</v>
      </c>
      <c r="E398" s="232" t="s">
        <v>19</v>
      </c>
      <c r="F398" s="224" t="s">
        <v>450</v>
      </c>
      <c r="G398" s="223"/>
      <c r="H398" s="225">
        <v>1.4350000000000001</v>
      </c>
      <c r="I398" s="226"/>
      <c r="J398" s="223"/>
      <c r="K398" s="223"/>
      <c r="L398" s="227"/>
      <c r="M398" s="228"/>
      <c r="N398" s="229"/>
      <c r="O398" s="229"/>
      <c r="P398" s="229"/>
      <c r="Q398" s="229"/>
      <c r="R398" s="229"/>
      <c r="S398" s="229"/>
      <c r="T398" s="23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1" t="s">
        <v>126</v>
      </c>
      <c r="AU398" s="231" t="s">
        <v>77</v>
      </c>
      <c r="AV398" s="13" t="s">
        <v>77</v>
      </c>
      <c r="AW398" s="13" t="s">
        <v>32</v>
      </c>
      <c r="AX398" s="13" t="s">
        <v>70</v>
      </c>
      <c r="AY398" s="231" t="s">
        <v>108</v>
      </c>
    </row>
    <row r="399" s="13" customFormat="1">
      <c r="A399" s="13"/>
      <c r="B399" s="222"/>
      <c r="C399" s="223"/>
      <c r="D399" s="215" t="s">
        <v>126</v>
      </c>
      <c r="E399" s="232" t="s">
        <v>19</v>
      </c>
      <c r="F399" s="224" t="s">
        <v>451</v>
      </c>
      <c r="G399" s="223"/>
      <c r="H399" s="225">
        <v>40.161999999999999</v>
      </c>
      <c r="I399" s="226"/>
      <c r="J399" s="223"/>
      <c r="K399" s="223"/>
      <c r="L399" s="227"/>
      <c r="M399" s="228"/>
      <c r="N399" s="229"/>
      <c r="O399" s="229"/>
      <c r="P399" s="229"/>
      <c r="Q399" s="229"/>
      <c r="R399" s="229"/>
      <c r="S399" s="229"/>
      <c r="T399" s="23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1" t="s">
        <v>126</v>
      </c>
      <c r="AU399" s="231" t="s">
        <v>77</v>
      </c>
      <c r="AV399" s="13" t="s">
        <v>77</v>
      </c>
      <c r="AW399" s="13" t="s">
        <v>32</v>
      </c>
      <c r="AX399" s="13" t="s">
        <v>70</v>
      </c>
      <c r="AY399" s="231" t="s">
        <v>108</v>
      </c>
    </row>
    <row r="400" s="13" customFormat="1">
      <c r="A400" s="13"/>
      <c r="B400" s="222"/>
      <c r="C400" s="223"/>
      <c r="D400" s="215" t="s">
        <v>126</v>
      </c>
      <c r="E400" s="232" t="s">
        <v>19</v>
      </c>
      <c r="F400" s="224" t="s">
        <v>452</v>
      </c>
      <c r="G400" s="223"/>
      <c r="H400" s="225">
        <v>8.3219999999999992</v>
      </c>
      <c r="I400" s="226"/>
      <c r="J400" s="223"/>
      <c r="K400" s="223"/>
      <c r="L400" s="227"/>
      <c r="M400" s="228"/>
      <c r="N400" s="229"/>
      <c r="O400" s="229"/>
      <c r="P400" s="229"/>
      <c r="Q400" s="229"/>
      <c r="R400" s="229"/>
      <c r="S400" s="229"/>
      <c r="T400" s="23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1" t="s">
        <v>126</v>
      </c>
      <c r="AU400" s="231" t="s">
        <v>77</v>
      </c>
      <c r="AV400" s="13" t="s">
        <v>77</v>
      </c>
      <c r="AW400" s="13" t="s">
        <v>32</v>
      </c>
      <c r="AX400" s="13" t="s">
        <v>70</v>
      </c>
      <c r="AY400" s="231" t="s">
        <v>108</v>
      </c>
    </row>
    <row r="401" s="13" customFormat="1">
      <c r="A401" s="13"/>
      <c r="B401" s="222"/>
      <c r="C401" s="223"/>
      <c r="D401" s="215" t="s">
        <v>126</v>
      </c>
      <c r="E401" s="232" t="s">
        <v>19</v>
      </c>
      <c r="F401" s="224" t="s">
        <v>453</v>
      </c>
      <c r="G401" s="223"/>
      <c r="H401" s="225">
        <v>3.835</v>
      </c>
      <c r="I401" s="226"/>
      <c r="J401" s="223"/>
      <c r="K401" s="223"/>
      <c r="L401" s="227"/>
      <c r="M401" s="228"/>
      <c r="N401" s="229"/>
      <c r="O401" s="229"/>
      <c r="P401" s="229"/>
      <c r="Q401" s="229"/>
      <c r="R401" s="229"/>
      <c r="S401" s="229"/>
      <c r="T401" s="23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1" t="s">
        <v>126</v>
      </c>
      <c r="AU401" s="231" t="s">
        <v>77</v>
      </c>
      <c r="AV401" s="13" t="s">
        <v>77</v>
      </c>
      <c r="AW401" s="13" t="s">
        <v>32</v>
      </c>
      <c r="AX401" s="13" t="s">
        <v>70</v>
      </c>
      <c r="AY401" s="231" t="s">
        <v>108</v>
      </c>
    </row>
    <row r="402" s="13" customFormat="1">
      <c r="A402" s="13"/>
      <c r="B402" s="222"/>
      <c r="C402" s="223"/>
      <c r="D402" s="215" t="s">
        <v>126</v>
      </c>
      <c r="E402" s="232" t="s">
        <v>19</v>
      </c>
      <c r="F402" s="224" t="s">
        <v>454</v>
      </c>
      <c r="G402" s="223"/>
      <c r="H402" s="225">
        <v>3.835</v>
      </c>
      <c r="I402" s="226"/>
      <c r="J402" s="223"/>
      <c r="K402" s="223"/>
      <c r="L402" s="227"/>
      <c r="M402" s="228"/>
      <c r="N402" s="229"/>
      <c r="O402" s="229"/>
      <c r="P402" s="229"/>
      <c r="Q402" s="229"/>
      <c r="R402" s="229"/>
      <c r="S402" s="229"/>
      <c r="T402" s="23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1" t="s">
        <v>126</v>
      </c>
      <c r="AU402" s="231" t="s">
        <v>77</v>
      </c>
      <c r="AV402" s="13" t="s">
        <v>77</v>
      </c>
      <c r="AW402" s="13" t="s">
        <v>32</v>
      </c>
      <c r="AX402" s="13" t="s">
        <v>70</v>
      </c>
      <c r="AY402" s="231" t="s">
        <v>108</v>
      </c>
    </row>
    <row r="403" s="13" customFormat="1">
      <c r="A403" s="13"/>
      <c r="B403" s="222"/>
      <c r="C403" s="223"/>
      <c r="D403" s="215" t="s">
        <v>126</v>
      </c>
      <c r="E403" s="232" t="s">
        <v>19</v>
      </c>
      <c r="F403" s="224" t="s">
        <v>455</v>
      </c>
      <c r="G403" s="223"/>
      <c r="H403" s="225">
        <v>9.4000000000000004</v>
      </c>
      <c r="I403" s="226"/>
      <c r="J403" s="223"/>
      <c r="K403" s="223"/>
      <c r="L403" s="227"/>
      <c r="M403" s="228"/>
      <c r="N403" s="229"/>
      <c r="O403" s="229"/>
      <c r="P403" s="229"/>
      <c r="Q403" s="229"/>
      <c r="R403" s="229"/>
      <c r="S403" s="229"/>
      <c r="T403" s="23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1" t="s">
        <v>126</v>
      </c>
      <c r="AU403" s="231" t="s">
        <v>77</v>
      </c>
      <c r="AV403" s="13" t="s">
        <v>77</v>
      </c>
      <c r="AW403" s="13" t="s">
        <v>32</v>
      </c>
      <c r="AX403" s="13" t="s">
        <v>70</v>
      </c>
      <c r="AY403" s="231" t="s">
        <v>108</v>
      </c>
    </row>
    <row r="404" s="13" customFormat="1">
      <c r="A404" s="13"/>
      <c r="B404" s="222"/>
      <c r="C404" s="223"/>
      <c r="D404" s="215" t="s">
        <v>126</v>
      </c>
      <c r="E404" s="232" t="s">
        <v>19</v>
      </c>
      <c r="F404" s="224" t="s">
        <v>456</v>
      </c>
      <c r="G404" s="223"/>
      <c r="H404" s="225">
        <v>5.0449999999999999</v>
      </c>
      <c r="I404" s="226"/>
      <c r="J404" s="223"/>
      <c r="K404" s="223"/>
      <c r="L404" s="227"/>
      <c r="M404" s="228"/>
      <c r="N404" s="229"/>
      <c r="O404" s="229"/>
      <c r="P404" s="229"/>
      <c r="Q404" s="229"/>
      <c r="R404" s="229"/>
      <c r="S404" s="229"/>
      <c r="T404" s="23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1" t="s">
        <v>126</v>
      </c>
      <c r="AU404" s="231" t="s">
        <v>77</v>
      </c>
      <c r="AV404" s="13" t="s">
        <v>77</v>
      </c>
      <c r="AW404" s="13" t="s">
        <v>32</v>
      </c>
      <c r="AX404" s="13" t="s">
        <v>70</v>
      </c>
      <c r="AY404" s="231" t="s">
        <v>108</v>
      </c>
    </row>
    <row r="405" s="13" customFormat="1">
      <c r="A405" s="13"/>
      <c r="B405" s="222"/>
      <c r="C405" s="223"/>
      <c r="D405" s="215" t="s">
        <v>126</v>
      </c>
      <c r="E405" s="232" t="s">
        <v>19</v>
      </c>
      <c r="F405" s="224" t="s">
        <v>457</v>
      </c>
      <c r="G405" s="223"/>
      <c r="H405" s="225">
        <v>3.6299999999999999</v>
      </c>
      <c r="I405" s="226"/>
      <c r="J405" s="223"/>
      <c r="K405" s="223"/>
      <c r="L405" s="227"/>
      <c r="M405" s="228"/>
      <c r="N405" s="229"/>
      <c r="O405" s="229"/>
      <c r="P405" s="229"/>
      <c r="Q405" s="229"/>
      <c r="R405" s="229"/>
      <c r="S405" s="229"/>
      <c r="T405" s="23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1" t="s">
        <v>126</v>
      </c>
      <c r="AU405" s="231" t="s">
        <v>77</v>
      </c>
      <c r="AV405" s="13" t="s">
        <v>77</v>
      </c>
      <c r="AW405" s="13" t="s">
        <v>32</v>
      </c>
      <c r="AX405" s="13" t="s">
        <v>70</v>
      </c>
      <c r="AY405" s="231" t="s">
        <v>108</v>
      </c>
    </row>
    <row r="406" s="13" customFormat="1">
      <c r="A406" s="13"/>
      <c r="B406" s="222"/>
      <c r="C406" s="223"/>
      <c r="D406" s="215" t="s">
        <v>126</v>
      </c>
      <c r="E406" s="232" t="s">
        <v>19</v>
      </c>
      <c r="F406" s="224" t="s">
        <v>458</v>
      </c>
      <c r="G406" s="223"/>
      <c r="H406" s="225">
        <v>3.835</v>
      </c>
      <c r="I406" s="226"/>
      <c r="J406" s="223"/>
      <c r="K406" s="223"/>
      <c r="L406" s="227"/>
      <c r="M406" s="228"/>
      <c r="N406" s="229"/>
      <c r="O406" s="229"/>
      <c r="P406" s="229"/>
      <c r="Q406" s="229"/>
      <c r="R406" s="229"/>
      <c r="S406" s="229"/>
      <c r="T406" s="23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1" t="s">
        <v>126</v>
      </c>
      <c r="AU406" s="231" t="s">
        <v>77</v>
      </c>
      <c r="AV406" s="13" t="s">
        <v>77</v>
      </c>
      <c r="AW406" s="13" t="s">
        <v>32</v>
      </c>
      <c r="AX406" s="13" t="s">
        <v>70</v>
      </c>
      <c r="AY406" s="231" t="s">
        <v>108</v>
      </c>
    </row>
    <row r="407" s="13" customFormat="1">
      <c r="A407" s="13"/>
      <c r="B407" s="222"/>
      <c r="C407" s="223"/>
      <c r="D407" s="215" t="s">
        <v>126</v>
      </c>
      <c r="E407" s="232" t="s">
        <v>19</v>
      </c>
      <c r="F407" s="224" t="s">
        <v>459</v>
      </c>
      <c r="G407" s="223"/>
      <c r="H407" s="225">
        <v>6.7649999999999997</v>
      </c>
      <c r="I407" s="226"/>
      <c r="J407" s="223"/>
      <c r="K407" s="223"/>
      <c r="L407" s="227"/>
      <c r="M407" s="228"/>
      <c r="N407" s="229"/>
      <c r="O407" s="229"/>
      <c r="P407" s="229"/>
      <c r="Q407" s="229"/>
      <c r="R407" s="229"/>
      <c r="S407" s="229"/>
      <c r="T407" s="23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1" t="s">
        <v>126</v>
      </c>
      <c r="AU407" s="231" t="s">
        <v>77</v>
      </c>
      <c r="AV407" s="13" t="s">
        <v>77</v>
      </c>
      <c r="AW407" s="13" t="s">
        <v>32</v>
      </c>
      <c r="AX407" s="13" t="s">
        <v>70</v>
      </c>
      <c r="AY407" s="231" t="s">
        <v>108</v>
      </c>
    </row>
    <row r="408" s="13" customFormat="1">
      <c r="A408" s="13"/>
      <c r="B408" s="222"/>
      <c r="C408" s="223"/>
      <c r="D408" s="215" t="s">
        <v>126</v>
      </c>
      <c r="E408" s="232" t="s">
        <v>19</v>
      </c>
      <c r="F408" s="224" t="s">
        <v>460</v>
      </c>
      <c r="G408" s="223"/>
      <c r="H408" s="225">
        <v>9.0749999999999993</v>
      </c>
      <c r="I408" s="226"/>
      <c r="J408" s="223"/>
      <c r="K408" s="223"/>
      <c r="L408" s="227"/>
      <c r="M408" s="228"/>
      <c r="N408" s="229"/>
      <c r="O408" s="229"/>
      <c r="P408" s="229"/>
      <c r="Q408" s="229"/>
      <c r="R408" s="229"/>
      <c r="S408" s="229"/>
      <c r="T408" s="23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1" t="s">
        <v>126</v>
      </c>
      <c r="AU408" s="231" t="s">
        <v>77</v>
      </c>
      <c r="AV408" s="13" t="s">
        <v>77</v>
      </c>
      <c r="AW408" s="13" t="s">
        <v>32</v>
      </c>
      <c r="AX408" s="13" t="s">
        <v>70</v>
      </c>
      <c r="AY408" s="231" t="s">
        <v>108</v>
      </c>
    </row>
    <row r="409" s="13" customFormat="1">
      <c r="A409" s="13"/>
      <c r="B409" s="222"/>
      <c r="C409" s="223"/>
      <c r="D409" s="215" t="s">
        <v>126</v>
      </c>
      <c r="E409" s="232" t="s">
        <v>19</v>
      </c>
      <c r="F409" s="224" t="s">
        <v>461</v>
      </c>
      <c r="G409" s="223"/>
      <c r="H409" s="225">
        <v>9.0749999999999993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1" t="s">
        <v>126</v>
      </c>
      <c r="AU409" s="231" t="s">
        <v>77</v>
      </c>
      <c r="AV409" s="13" t="s">
        <v>77</v>
      </c>
      <c r="AW409" s="13" t="s">
        <v>32</v>
      </c>
      <c r="AX409" s="13" t="s">
        <v>70</v>
      </c>
      <c r="AY409" s="231" t="s">
        <v>108</v>
      </c>
    </row>
    <row r="410" s="13" customFormat="1">
      <c r="A410" s="13"/>
      <c r="B410" s="222"/>
      <c r="C410" s="223"/>
      <c r="D410" s="215" t="s">
        <v>126</v>
      </c>
      <c r="E410" s="232" t="s">
        <v>19</v>
      </c>
      <c r="F410" s="224" t="s">
        <v>462</v>
      </c>
      <c r="G410" s="223"/>
      <c r="H410" s="225">
        <v>3.6899999999999999</v>
      </c>
      <c r="I410" s="226"/>
      <c r="J410" s="223"/>
      <c r="K410" s="223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126</v>
      </c>
      <c r="AU410" s="231" t="s">
        <v>77</v>
      </c>
      <c r="AV410" s="13" t="s">
        <v>77</v>
      </c>
      <c r="AW410" s="13" t="s">
        <v>32</v>
      </c>
      <c r="AX410" s="13" t="s">
        <v>70</v>
      </c>
      <c r="AY410" s="231" t="s">
        <v>108</v>
      </c>
    </row>
    <row r="411" s="13" customFormat="1">
      <c r="A411" s="13"/>
      <c r="B411" s="222"/>
      <c r="C411" s="223"/>
      <c r="D411" s="215" t="s">
        <v>126</v>
      </c>
      <c r="E411" s="232" t="s">
        <v>19</v>
      </c>
      <c r="F411" s="224" t="s">
        <v>463</v>
      </c>
      <c r="G411" s="223"/>
      <c r="H411" s="225">
        <v>13.380000000000001</v>
      </c>
      <c r="I411" s="226"/>
      <c r="J411" s="223"/>
      <c r="K411" s="223"/>
      <c r="L411" s="227"/>
      <c r="M411" s="228"/>
      <c r="N411" s="229"/>
      <c r="O411" s="229"/>
      <c r="P411" s="229"/>
      <c r="Q411" s="229"/>
      <c r="R411" s="229"/>
      <c r="S411" s="229"/>
      <c r="T411" s="23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1" t="s">
        <v>126</v>
      </c>
      <c r="AU411" s="231" t="s">
        <v>77</v>
      </c>
      <c r="AV411" s="13" t="s">
        <v>77</v>
      </c>
      <c r="AW411" s="13" t="s">
        <v>32</v>
      </c>
      <c r="AX411" s="13" t="s">
        <v>70</v>
      </c>
      <c r="AY411" s="231" t="s">
        <v>108</v>
      </c>
    </row>
    <row r="412" s="13" customFormat="1">
      <c r="A412" s="13"/>
      <c r="B412" s="222"/>
      <c r="C412" s="223"/>
      <c r="D412" s="215" t="s">
        <v>126</v>
      </c>
      <c r="E412" s="232" t="s">
        <v>19</v>
      </c>
      <c r="F412" s="224" t="s">
        <v>464</v>
      </c>
      <c r="G412" s="223"/>
      <c r="H412" s="225">
        <v>1.845</v>
      </c>
      <c r="I412" s="226"/>
      <c r="J412" s="223"/>
      <c r="K412" s="223"/>
      <c r="L412" s="227"/>
      <c r="M412" s="228"/>
      <c r="N412" s="229"/>
      <c r="O412" s="229"/>
      <c r="P412" s="229"/>
      <c r="Q412" s="229"/>
      <c r="R412" s="229"/>
      <c r="S412" s="229"/>
      <c r="T412" s="23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1" t="s">
        <v>126</v>
      </c>
      <c r="AU412" s="231" t="s">
        <v>77</v>
      </c>
      <c r="AV412" s="13" t="s">
        <v>77</v>
      </c>
      <c r="AW412" s="13" t="s">
        <v>32</v>
      </c>
      <c r="AX412" s="13" t="s">
        <v>70</v>
      </c>
      <c r="AY412" s="231" t="s">
        <v>108</v>
      </c>
    </row>
    <row r="413" s="13" customFormat="1">
      <c r="A413" s="13"/>
      <c r="B413" s="222"/>
      <c r="C413" s="223"/>
      <c r="D413" s="215" t="s">
        <v>126</v>
      </c>
      <c r="E413" s="232" t="s">
        <v>19</v>
      </c>
      <c r="F413" s="224" t="s">
        <v>465</v>
      </c>
      <c r="G413" s="223"/>
      <c r="H413" s="225">
        <v>13.380000000000001</v>
      </c>
      <c r="I413" s="226"/>
      <c r="J413" s="223"/>
      <c r="K413" s="223"/>
      <c r="L413" s="227"/>
      <c r="M413" s="228"/>
      <c r="N413" s="229"/>
      <c r="O413" s="229"/>
      <c r="P413" s="229"/>
      <c r="Q413" s="229"/>
      <c r="R413" s="229"/>
      <c r="S413" s="229"/>
      <c r="T413" s="23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1" t="s">
        <v>126</v>
      </c>
      <c r="AU413" s="231" t="s">
        <v>77</v>
      </c>
      <c r="AV413" s="13" t="s">
        <v>77</v>
      </c>
      <c r="AW413" s="13" t="s">
        <v>32</v>
      </c>
      <c r="AX413" s="13" t="s">
        <v>70</v>
      </c>
      <c r="AY413" s="231" t="s">
        <v>108</v>
      </c>
    </row>
    <row r="414" s="13" customFormat="1">
      <c r="A414" s="13"/>
      <c r="B414" s="222"/>
      <c r="C414" s="223"/>
      <c r="D414" s="215" t="s">
        <v>126</v>
      </c>
      <c r="E414" s="232" t="s">
        <v>19</v>
      </c>
      <c r="F414" s="224" t="s">
        <v>466</v>
      </c>
      <c r="G414" s="223"/>
      <c r="H414" s="225">
        <v>1.845</v>
      </c>
      <c r="I414" s="226"/>
      <c r="J414" s="223"/>
      <c r="K414" s="223"/>
      <c r="L414" s="227"/>
      <c r="M414" s="228"/>
      <c r="N414" s="229"/>
      <c r="O414" s="229"/>
      <c r="P414" s="229"/>
      <c r="Q414" s="229"/>
      <c r="R414" s="229"/>
      <c r="S414" s="229"/>
      <c r="T414" s="23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1" t="s">
        <v>126</v>
      </c>
      <c r="AU414" s="231" t="s">
        <v>77</v>
      </c>
      <c r="AV414" s="13" t="s">
        <v>77</v>
      </c>
      <c r="AW414" s="13" t="s">
        <v>32</v>
      </c>
      <c r="AX414" s="13" t="s">
        <v>70</v>
      </c>
      <c r="AY414" s="231" t="s">
        <v>108</v>
      </c>
    </row>
    <row r="415" s="13" customFormat="1">
      <c r="A415" s="13"/>
      <c r="B415" s="222"/>
      <c r="C415" s="223"/>
      <c r="D415" s="215" t="s">
        <v>126</v>
      </c>
      <c r="E415" s="232" t="s">
        <v>19</v>
      </c>
      <c r="F415" s="224" t="s">
        <v>467</v>
      </c>
      <c r="G415" s="223"/>
      <c r="H415" s="225">
        <v>9.0749999999999993</v>
      </c>
      <c r="I415" s="226"/>
      <c r="J415" s="223"/>
      <c r="K415" s="223"/>
      <c r="L415" s="227"/>
      <c r="M415" s="228"/>
      <c r="N415" s="229"/>
      <c r="O415" s="229"/>
      <c r="P415" s="229"/>
      <c r="Q415" s="229"/>
      <c r="R415" s="229"/>
      <c r="S415" s="229"/>
      <c r="T415" s="23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1" t="s">
        <v>126</v>
      </c>
      <c r="AU415" s="231" t="s">
        <v>77</v>
      </c>
      <c r="AV415" s="13" t="s">
        <v>77</v>
      </c>
      <c r="AW415" s="13" t="s">
        <v>32</v>
      </c>
      <c r="AX415" s="13" t="s">
        <v>70</v>
      </c>
      <c r="AY415" s="231" t="s">
        <v>108</v>
      </c>
    </row>
    <row r="416" s="13" customFormat="1">
      <c r="A416" s="13"/>
      <c r="B416" s="222"/>
      <c r="C416" s="223"/>
      <c r="D416" s="215" t="s">
        <v>126</v>
      </c>
      <c r="E416" s="232" t="s">
        <v>19</v>
      </c>
      <c r="F416" s="224" t="s">
        <v>468</v>
      </c>
      <c r="G416" s="223"/>
      <c r="H416" s="225">
        <v>9.0749999999999993</v>
      </c>
      <c r="I416" s="226"/>
      <c r="J416" s="223"/>
      <c r="K416" s="223"/>
      <c r="L416" s="227"/>
      <c r="M416" s="228"/>
      <c r="N416" s="229"/>
      <c r="O416" s="229"/>
      <c r="P416" s="229"/>
      <c r="Q416" s="229"/>
      <c r="R416" s="229"/>
      <c r="S416" s="229"/>
      <c r="T416" s="23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1" t="s">
        <v>126</v>
      </c>
      <c r="AU416" s="231" t="s">
        <v>77</v>
      </c>
      <c r="AV416" s="13" t="s">
        <v>77</v>
      </c>
      <c r="AW416" s="13" t="s">
        <v>32</v>
      </c>
      <c r="AX416" s="13" t="s">
        <v>70</v>
      </c>
      <c r="AY416" s="231" t="s">
        <v>108</v>
      </c>
    </row>
    <row r="417" s="13" customFormat="1">
      <c r="A417" s="13"/>
      <c r="B417" s="222"/>
      <c r="C417" s="223"/>
      <c r="D417" s="215" t="s">
        <v>126</v>
      </c>
      <c r="E417" s="232" t="s">
        <v>19</v>
      </c>
      <c r="F417" s="224" t="s">
        <v>469</v>
      </c>
      <c r="G417" s="223"/>
      <c r="H417" s="225">
        <v>3.6899999999999999</v>
      </c>
      <c r="I417" s="226"/>
      <c r="J417" s="223"/>
      <c r="K417" s="223"/>
      <c r="L417" s="227"/>
      <c r="M417" s="228"/>
      <c r="N417" s="229"/>
      <c r="O417" s="229"/>
      <c r="P417" s="229"/>
      <c r="Q417" s="229"/>
      <c r="R417" s="229"/>
      <c r="S417" s="229"/>
      <c r="T417" s="23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1" t="s">
        <v>126</v>
      </c>
      <c r="AU417" s="231" t="s">
        <v>77</v>
      </c>
      <c r="AV417" s="13" t="s">
        <v>77</v>
      </c>
      <c r="AW417" s="13" t="s">
        <v>32</v>
      </c>
      <c r="AX417" s="13" t="s">
        <v>70</v>
      </c>
      <c r="AY417" s="231" t="s">
        <v>108</v>
      </c>
    </row>
    <row r="418" s="14" customFormat="1">
      <c r="A418" s="14"/>
      <c r="B418" s="233"/>
      <c r="C418" s="234"/>
      <c r="D418" s="215" t="s">
        <v>126</v>
      </c>
      <c r="E418" s="235" t="s">
        <v>19</v>
      </c>
      <c r="F418" s="236" t="s">
        <v>162</v>
      </c>
      <c r="G418" s="234"/>
      <c r="H418" s="237">
        <v>471.96299999999985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3" t="s">
        <v>126</v>
      </c>
      <c r="AU418" s="243" t="s">
        <v>77</v>
      </c>
      <c r="AV418" s="14" t="s">
        <v>115</v>
      </c>
      <c r="AW418" s="14" t="s">
        <v>32</v>
      </c>
      <c r="AX418" s="14" t="s">
        <v>75</v>
      </c>
      <c r="AY418" s="243" t="s">
        <v>108</v>
      </c>
    </row>
    <row r="419" s="2" customFormat="1" ht="16.5" customHeight="1">
      <c r="A419" s="41"/>
      <c r="B419" s="42"/>
      <c r="C419" s="244" t="s">
        <v>470</v>
      </c>
      <c r="D419" s="244" t="s">
        <v>216</v>
      </c>
      <c r="E419" s="245" t="s">
        <v>403</v>
      </c>
      <c r="F419" s="246" t="s">
        <v>404</v>
      </c>
      <c r="G419" s="247" t="s">
        <v>155</v>
      </c>
      <c r="H419" s="248">
        <v>495.56099999999998</v>
      </c>
      <c r="I419" s="249"/>
      <c r="J419" s="250">
        <f>ROUND(I419*H419,2)</f>
        <v>0</v>
      </c>
      <c r="K419" s="251"/>
      <c r="L419" s="252"/>
      <c r="M419" s="253" t="s">
        <v>19</v>
      </c>
      <c r="N419" s="254" t="s">
        <v>41</v>
      </c>
      <c r="O419" s="87"/>
      <c r="P419" s="211">
        <f>O419*H419</f>
        <v>0</v>
      </c>
      <c r="Q419" s="211">
        <v>0</v>
      </c>
      <c r="R419" s="211">
        <f>Q419*H419</f>
        <v>0</v>
      </c>
      <c r="S419" s="211">
        <v>0</v>
      </c>
      <c r="T419" s="212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3" t="s">
        <v>219</v>
      </c>
      <c r="AT419" s="213" t="s">
        <v>216</v>
      </c>
      <c r="AU419" s="213" t="s">
        <v>77</v>
      </c>
      <c r="AY419" s="20" t="s">
        <v>108</v>
      </c>
      <c r="BE419" s="214">
        <f>IF(N419="základní",J419,0)</f>
        <v>0</v>
      </c>
      <c r="BF419" s="214">
        <f>IF(N419="snížená",J419,0)</f>
        <v>0</v>
      </c>
      <c r="BG419" s="214">
        <f>IF(N419="zákl. přenesená",J419,0)</f>
        <v>0</v>
      </c>
      <c r="BH419" s="214">
        <f>IF(N419="sníž. přenesená",J419,0)</f>
        <v>0</v>
      </c>
      <c r="BI419" s="214">
        <f>IF(N419="nulová",J419,0)</f>
        <v>0</v>
      </c>
      <c r="BJ419" s="20" t="s">
        <v>75</v>
      </c>
      <c r="BK419" s="214">
        <f>ROUND(I419*H419,2)</f>
        <v>0</v>
      </c>
      <c r="BL419" s="20" t="s">
        <v>156</v>
      </c>
      <c r="BM419" s="213" t="s">
        <v>471</v>
      </c>
    </row>
    <row r="420" s="2" customFormat="1">
      <c r="A420" s="41"/>
      <c r="B420" s="42"/>
      <c r="C420" s="43"/>
      <c r="D420" s="215" t="s">
        <v>117</v>
      </c>
      <c r="E420" s="43"/>
      <c r="F420" s="216" t="s">
        <v>404</v>
      </c>
      <c r="G420" s="43"/>
      <c r="H420" s="43"/>
      <c r="I420" s="217"/>
      <c r="J420" s="43"/>
      <c r="K420" s="43"/>
      <c r="L420" s="47"/>
      <c r="M420" s="218"/>
      <c r="N420" s="219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117</v>
      </c>
      <c r="AU420" s="20" t="s">
        <v>77</v>
      </c>
    </row>
    <row r="421" s="13" customFormat="1">
      <c r="A421" s="13"/>
      <c r="B421" s="222"/>
      <c r="C421" s="223"/>
      <c r="D421" s="215" t="s">
        <v>126</v>
      </c>
      <c r="E421" s="223"/>
      <c r="F421" s="224" t="s">
        <v>472</v>
      </c>
      <c r="G421" s="223"/>
      <c r="H421" s="225">
        <v>495.56099999999998</v>
      </c>
      <c r="I421" s="226"/>
      <c r="J421" s="223"/>
      <c r="K421" s="223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126</v>
      </c>
      <c r="AU421" s="231" t="s">
        <v>77</v>
      </c>
      <c r="AV421" s="13" t="s">
        <v>77</v>
      </c>
      <c r="AW421" s="13" t="s">
        <v>4</v>
      </c>
      <c r="AX421" s="13" t="s">
        <v>75</v>
      </c>
      <c r="AY421" s="231" t="s">
        <v>108</v>
      </c>
    </row>
    <row r="422" s="2" customFormat="1" ht="16.5" customHeight="1">
      <c r="A422" s="41"/>
      <c r="B422" s="42"/>
      <c r="C422" s="201" t="s">
        <v>473</v>
      </c>
      <c r="D422" s="201" t="s">
        <v>111</v>
      </c>
      <c r="E422" s="202" t="s">
        <v>474</v>
      </c>
      <c r="F422" s="203" t="s">
        <v>475</v>
      </c>
      <c r="G422" s="204" t="s">
        <v>155</v>
      </c>
      <c r="H422" s="205">
        <v>1485.8620000000001</v>
      </c>
      <c r="I422" s="206"/>
      <c r="J422" s="207">
        <f>ROUND(I422*H422,2)</f>
        <v>0</v>
      </c>
      <c r="K422" s="208"/>
      <c r="L422" s="47"/>
      <c r="M422" s="209" t="s">
        <v>19</v>
      </c>
      <c r="N422" s="210" t="s">
        <v>41</v>
      </c>
      <c r="O422" s="87"/>
      <c r="P422" s="211">
        <f>O422*H422</f>
        <v>0</v>
      </c>
      <c r="Q422" s="211">
        <v>0.00021000000000000001</v>
      </c>
      <c r="R422" s="211">
        <f>Q422*H422</f>
        <v>0.31203102000000005</v>
      </c>
      <c r="S422" s="211">
        <v>0</v>
      </c>
      <c r="T422" s="212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3" t="s">
        <v>156</v>
      </c>
      <c r="AT422" s="213" t="s">
        <v>111</v>
      </c>
      <c r="AU422" s="213" t="s">
        <v>77</v>
      </c>
      <c r="AY422" s="20" t="s">
        <v>108</v>
      </c>
      <c r="BE422" s="214">
        <f>IF(N422="základní",J422,0)</f>
        <v>0</v>
      </c>
      <c r="BF422" s="214">
        <f>IF(N422="snížená",J422,0)</f>
        <v>0</v>
      </c>
      <c r="BG422" s="214">
        <f>IF(N422="zákl. přenesená",J422,0)</f>
        <v>0</v>
      </c>
      <c r="BH422" s="214">
        <f>IF(N422="sníž. přenesená",J422,0)</f>
        <v>0</v>
      </c>
      <c r="BI422" s="214">
        <f>IF(N422="nulová",J422,0)</f>
        <v>0</v>
      </c>
      <c r="BJ422" s="20" t="s">
        <v>75</v>
      </c>
      <c r="BK422" s="214">
        <f>ROUND(I422*H422,2)</f>
        <v>0</v>
      </c>
      <c r="BL422" s="20" t="s">
        <v>156</v>
      </c>
      <c r="BM422" s="213" t="s">
        <v>476</v>
      </c>
    </row>
    <row r="423" s="2" customFormat="1">
      <c r="A423" s="41"/>
      <c r="B423" s="42"/>
      <c r="C423" s="43"/>
      <c r="D423" s="215" t="s">
        <v>117</v>
      </c>
      <c r="E423" s="43"/>
      <c r="F423" s="216" t="s">
        <v>477</v>
      </c>
      <c r="G423" s="43"/>
      <c r="H423" s="43"/>
      <c r="I423" s="217"/>
      <c r="J423" s="43"/>
      <c r="K423" s="43"/>
      <c r="L423" s="47"/>
      <c r="M423" s="218"/>
      <c r="N423" s="219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117</v>
      </c>
      <c r="AU423" s="20" t="s">
        <v>77</v>
      </c>
    </row>
    <row r="424" s="2" customFormat="1">
      <c r="A424" s="41"/>
      <c r="B424" s="42"/>
      <c r="C424" s="43"/>
      <c r="D424" s="220" t="s">
        <v>119</v>
      </c>
      <c r="E424" s="43"/>
      <c r="F424" s="221" t="s">
        <v>478</v>
      </c>
      <c r="G424" s="43"/>
      <c r="H424" s="43"/>
      <c r="I424" s="217"/>
      <c r="J424" s="43"/>
      <c r="K424" s="43"/>
      <c r="L424" s="47"/>
      <c r="M424" s="218"/>
      <c r="N424" s="219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119</v>
      </c>
      <c r="AU424" s="20" t="s">
        <v>77</v>
      </c>
    </row>
    <row r="425" s="13" customFormat="1">
      <c r="A425" s="13"/>
      <c r="B425" s="222"/>
      <c r="C425" s="223"/>
      <c r="D425" s="215" t="s">
        <v>126</v>
      </c>
      <c r="E425" s="232" t="s">
        <v>19</v>
      </c>
      <c r="F425" s="224" t="s">
        <v>359</v>
      </c>
      <c r="G425" s="223"/>
      <c r="H425" s="225">
        <v>86.450000000000003</v>
      </c>
      <c r="I425" s="226"/>
      <c r="J425" s="223"/>
      <c r="K425" s="223"/>
      <c r="L425" s="227"/>
      <c r="M425" s="228"/>
      <c r="N425" s="229"/>
      <c r="O425" s="229"/>
      <c r="P425" s="229"/>
      <c r="Q425" s="229"/>
      <c r="R425" s="229"/>
      <c r="S425" s="229"/>
      <c r="T425" s="23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1" t="s">
        <v>126</v>
      </c>
      <c r="AU425" s="231" t="s">
        <v>77</v>
      </c>
      <c r="AV425" s="13" t="s">
        <v>77</v>
      </c>
      <c r="AW425" s="13" t="s">
        <v>32</v>
      </c>
      <c r="AX425" s="13" t="s">
        <v>70</v>
      </c>
      <c r="AY425" s="231" t="s">
        <v>108</v>
      </c>
    </row>
    <row r="426" s="13" customFormat="1">
      <c r="A426" s="13"/>
      <c r="B426" s="222"/>
      <c r="C426" s="223"/>
      <c r="D426" s="215" t="s">
        <v>126</v>
      </c>
      <c r="E426" s="232" t="s">
        <v>19</v>
      </c>
      <c r="F426" s="224" t="s">
        <v>360</v>
      </c>
      <c r="G426" s="223"/>
      <c r="H426" s="225">
        <v>464.75999999999999</v>
      </c>
      <c r="I426" s="226"/>
      <c r="J426" s="223"/>
      <c r="K426" s="223"/>
      <c r="L426" s="227"/>
      <c r="M426" s="228"/>
      <c r="N426" s="229"/>
      <c r="O426" s="229"/>
      <c r="P426" s="229"/>
      <c r="Q426" s="229"/>
      <c r="R426" s="229"/>
      <c r="S426" s="229"/>
      <c r="T426" s="23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1" t="s">
        <v>126</v>
      </c>
      <c r="AU426" s="231" t="s">
        <v>77</v>
      </c>
      <c r="AV426" s="13" t="s">
        <v>77</v>
      </c>
      <c r="AW426" s="13" t="s">
        <v>32</v>
      </c>
      <c r="AX426" s="13" t="s">
        <v>70</v>
      </c>
      <c r="AY426" s="231" t="s">
        <v>108</v>
      </c>
    </row>
    <row r="427" s="13" customFormat="1">
      <c r="A427" s="13"/>
      <c r="B427" s="222"/>
      <c r="C427" s="223"/>
      <c r="D427" s="215" t="s">
        <v>126</v>
      </c>
      <c r="E427" s="232" t="s">
        <v>19</v>
      </c>
      <c r="F427" s="224" t="s">
        <v>361</v>
      </c>
      <c r="G427" s="223"/>
      <c r="H427" s="225">
        <v>880.48199999999997</v>
      </c>
      <c r="I427" s="226"/>
      <c r="J427" s="223"/>
      <c r="K427" s="223"/>
      <c r="L427" s="227"/>
      <c r="M427" s="228"/>
      <c r="N427" s="229"/>
      <c r="O427" s="229"/>
      <c r="P427" s="229"/>
      <c r="Q427" s="229"/>
      <c r="R427" s="229"/>
      <c r="S427" s="229"/>
      <c r="T427" s="23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1" t="s">
        <v>126</v>
      </c>
      <c r="AU427" s="231" t="s">
        <v>77</v>
      </c>
      <c r="AV427" s="13" t="s">
        <v>77</v>
      </c>
      <c r="AW427" s="13" t="s">
        <v>32</v>
      </c>
      <c r="AX427" s="13" t="s">
        <v>70</v>
      </c>
      <c r="AY427" s="231" t="s">
        <v>108</v>
      </c>
    </row>
    <row r="428" s="13" customFormat="1">
      <c r="A428" s="13"/>
      <c r="B428" s="222"/>
      <c r="C428" s="223"/>
      <c r="D428" s="215" t="s">
        <v>126</v>
      </c>
      <c r="E428" s="232" t="s">
        <v>19</v>
      </c>
      <c r="F428" s="224" t="s">
        <v>362</v>
      </c>
      <c r="G428" s="223"/>
      <c r="H428" s="225">
        <v>54.170000000000002</v>
      </c>
      <c r="I428" s="226"/>
      <c r="J428" s="223"/>
      <c r="K428" s="223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126</v>
      </c>
      <c r="AU428" s="231" t="s">
        <v>77</v>
      </c>
      <c r="AV428" s="13" t="s">
        <v>77</v>
      </c>
      <c r="AW428" s="13" t="s">
        <v>32</v>
      </c>
      <c r="AX428" s="13" t="s">
        <v>70</v>
      </c>
      <c r="AY428" s="231" t="s">
        <v>108</v>
      </c>
    </row>
    <row r="429" s="14" customFormat="1">
      <c r="A429" s="14"/>
      <c r="B429" s="233"/>
      <c r="C429" s="234"/>
      <c r="D429" s="215" t="s">
        <v>126</v>
      </c>
      <c r="E429" s="235" t="s">
        <v>19</v>
      </c>
      <c r="F429" s="236" t="s">
        <v>162</v>
      </c>
      <c r="G429" s="234"/>
      <c r="H429" s="237">
        <v>1485.8620000000001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3" t="s">
        <v>126</v>
      </c>
      <c r="AU429" s="243" t="s">
        <v>77</v>
      </c>
      <c r="AV429" s="14" t="s">
        <v>115</v>
      </c>
      <c r="AW429" s="14" t="s">
        <v>32</v>
      </c>
      <c r="AX429" s="14" t="s">
        <v>75</v>
      </c>
      <c r="AY429" s="243" t="s">
        <v>108</v>
      </c>
    </row>
    <row r="430" s="2" customFormat="1" ht="16.5" customHeight="1">
      <c r="A430" s="41"/>
      <c r="B430" s="42"/>
      <c r="C430" s="201" t="s">
        <v>479</v>
      </c>
      <c r="D430" s="201" t="s">
        <v>111</v>
      </c>
      <c r="E430" s="202" t="s">
        <v>480</v>
      </c>
      <c r="F430" s="203" t="s">
        <v>481</v>
      </c>
      <c r="G430" s="204" t="s">
        <v>155</v>
      </c>
      <c r="H430" s="205">
        <v>1485.8620000000001</v>
      </c>
      <c r="I430" s="206"/>
      <c r="J430" s="207">
        <f>ROUND(I430*H430,2)</f>
        <v>0</v>
      </c>
      <c r="K430" s="208"/>
      <c r="L430" s="47"/>
      <c r="M430" s="209" t="s">
        <v>19</v>
      </c>
      <c r="N430" s="210" t="s">
        <v>41</v>
      </c>
      <c r="O430" s="87"/>
      <c r="P430" s="211">
        <f>O430*H430</f>
        <v>0</v>
      </c>
      <c r="Q430" s="211">
        <v>0.00020000000000000001</v>
      </c>
      <c r="R430" s="211">
        <f>Q430*H430</f>
        <v>0.2971724</v>
      </c>
      <c r="S430" s="211">
        <v>0</v>
      </c>
      <c r="T430" s="212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3" t="s">
        <v>156</v>
      </c>
      <c r="AT430" s="213" t="s">
        <v>111</v>
      </c>
      <c r="AU430" s="213" t="s">
        <v>77</v>
      </c>
      <c r="AY430" s="20" t="s">
        <v>108</v>
      </c>
      <c r="BE430" s="214">
        <f>IF(N430="základní",J430,0)</f>
        <v>0</v>
      </c>
      <c r="BF430" s="214">
        <f>IF(N430="snížená",J430,0)</f>
        <v>0</v>
      </c>
      <c r="BG430" s="214">
        <f>IF(N430="zákl. přenesená",J430,0)</f>
        <v>0</v>
      </c>
      <c r="BH430" s="214">
        <f>IF(N430="sníž. přenesená",J430,0)</f>
        <v>0</v>
      </c>
      <c r="BI430" s="214">
        <f>IF(N430="nulová",J430,0)</f>
        <v>0</v>
      </c>
      <c r="BJ430" s="20" t="s">
        <v>75</v>
      </c>
      <c r="BK430" s="214">
        <f>ROUND(I430*H430,2)</f>
        <v>0</v>
      </c>
      <c r="BL430" s="20" t="s">
        <v>156</v>
      </c>
      <c r="BM430" s="213" t="s">
        <v>482</v>
      </c>
    </row>
    <row r="431" s="2" customFormat="1">
      <c r="A431" s="41"/>
      <c r="B431" s="42"/>
      <c r="C431" s="43"/>
      <c r="D431" s="215" t="s">
        <v>117</v>
      </c>
      <c r="E431" s="43"/>
      <c r="F431" s="216" t="s">
        <v>483</v>
      </c>
      <c r="G431" s="43"/>
      <c r="H431" s="43"/>
      <c r="I431" s="217"/>
      <c r="J431" s="43"/>
      <c r="K431" s="43"/>
      <c r="L431" s="47"/>
      <c r="M431" s="218"/>
      <c r="N431" s="219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117</v>
      </c>
      <c r="AU431" s="20" t="s">
        <v>77</v>
      </c>
    </row>
    <row r="432" s="2" customFormat="1">
      <c r="A432" s="41"/>
      <c r="B432" s="42"/>
      <c r="C432" s="43"/>
      <c r="D432" s="220" t="s">
        <v>119</v>
      </c>
      <c r="E432" s="43"/>
      <c r="F432" s="221" t="s">
        <v>484</v>
      </c>
      <c r="G432" s="43"/>
      <c r="H432" s="43"/>
      <c r="I432" s="217"/>
      <c r="J432" s="43"/>
      <c r="K432" s="43"/>
      <c r="L432" s="47"/>
      <c r="M432" s="218"/>
      <c r="N432" s="219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119</v>
      </c>
      <c r="AU432" s="20" t="s">
        <v>77</v>
      </c>
    </row>
    <row r="433" s="13" customFormat="1">
      <c r="A433" s="13"/>
      <c r="B433" s="222"/>
      <c r="C433" s="223"/>
      <c r="D433" s="215" t="s">
        <v>126</v>
      </c>
      <c r="E433" s="232" t="s">
        <v>19</v>
      </c>
      <c r="F433" s="224" t="s">
        <v>359</v>
      </c>
      <c r="G433" s="223"/>
      <c r="H433" s="225">
        <v>86.450000000000003</v>
      </c>
      <c r="I433" s="226"/>
      <c r="J433" s="223"/>
      <c r="K433" s="223"/>
      <c r="L433" s="227"/>
      <c r="M433" s="228"/>
      <c r="N433" s="229"/>
      <c r="O433" s="229"/>
      <c r="P433" s="229"/>
      <c r="Q433" s="229"/>
      <c r="R433" s="229"/>
      <c r="S433" s="229"/>
      <c r="T433" s="23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1" t="s">
        <v>126</v>
      </c>
      <c r="AU433" s="231" t="s">
        <v>77</v>
      </c>
      <c r="AV433" s="13" t="s">
        <v>77</v>
      </c>
      <c r="AW433" s="13" t="s">
        <v>32</v>
      </c>
      <c r="AX433" s="13" t="s">
        <v>70</v>
      </c>
      <c r="AY433" s="231" t="s">
        <v>108</v>
      </c>
    </row>
    <row r="434" s="13" customFormat="1">
      <c r="A434" s="13"/>
      <c r="B434" s="222"/>
      <c r="C434" s="223"/>
      <c r="D434" s="215" t="s">
        <v>126</v>
      </c>
      <c r="E434" s="232" t="s">
        <v>19</v>
      </c>
      <c r="F434" s="224" t="s">
        <v>360</v>
      </c>
      <c r="G434" s="223"/>
      <c r="H434" s="225">
        <v>464.75999999999999</v>
      </c>
      <c r="I434" s="226"/>
      <c r="J434" s="223"/>
      <c r="K434" s="223"/>
      <c r="L434" s="227"/>
      <c r="M434" s="228"/>
      <c r="N434" s="229"/>
      <c r="O434" s="229"/>
      <c r="P434" s="229"/>
      <c r="Q434" s="229"/>
      <c r="R434" s="229"/>
      <c r="S434" s="229"/>
      <c r="T434" s="23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1" t="s">
        <v>126</v>
      </c>
      <c r="AU434" s="231" t="s">
        <v>77</v>
      </c>
      <c r="AV434" s="13" t="s">
        <v>77</v>
      </c>
      <c r="AW434" s="13" t="s">
        <v>32</v>
      </c>
      <c r="AX434" s="13" t="s">
        <v>70</v>
      </c>
      <c r="AY434" s="231" t="s">
        <v>108</v>
      </c>
    </row>
    <row r="435" s="13" customFormat="1">
      <c r="A435" s="13"/>
      <c r="B435" s="222"/>
      <c r="C435" s="223"/>
      <c r="D435" s="215" t="s">
        <v>126</v>
      </c>
      <c r="E435" s="232" t="s">
        <v>19</v>
      </c>
      <c r="F435" s="224" t="s">
        <v>361</v>
      </c>
      <c r="G435" s="223"/>
      <c r="H435" s="225">
        <v>880.48199999999997</v>
      </c>
      <c r="I435" s="226"/>
      <c r="J435" s="223"/>
      <c r="K435" s="223"/>
      <c r="L435" s="227"/>
      <c r="M435" s="228"/>
      <c r="N435" s="229"/>
      <c r="O435" s="229"/>
      <c r="P435" s="229"/>
      <c r="Q435" s="229"/>
      <c r="R435" s="229"/>
      <c r="S435" s="229"/>
      <c r="T435" s="23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1" t="s">
        <v>126</v>
      </c>
      <c r="AU435" s="231" t="s">
        <v>77</v>
      </c>
      <c r="AV435" s="13" t="s">
        <v>77</v>
      </c>
      <c r="AW435" s="13" t="s">
        <v>32</v>
      </c>
      <c r="AX435" s="13" t="s">
        <v>70</v>
      </c>
      <c r="AY435" s="231" t="s">
        <v>108</v>
      </c>
    </row>
    <row r="436" s="13" customFormat="1">
      <c r="A436" s="13"/>
      <c r="B436" s="222"/>
      <c r="C436" s="223"/>
      <c r="D436" s="215" t="s">
        <v>126</v>
      </c>
      <c r="E436" s="232" t="s">
        <v>19</v>
      </c>
      <c r="F436" s="224" t="s">
        <v>362</v>
      </c>
      <c r="G436" s="223"/>
      <c r="H436" s="225">
        <v>54.170000000000002</v>
      </c>
      <c r="I436" s="226"/>
      <c r="J436" s="223"/>
      <c r="K436" s="223"/>
      <c r="L436" s="227"/>
      <c r="M436" s="228"/>
      <c r="N436" s="229"/>
      <c r="O436" s="229"/>
      <c r="P436" s="229"/>
      <c r="Q436" s="229"/>
      <c r="R436" s="229"/>
      <c r="S436" s="229"/>
      <c r="T436" s="23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1" t="s">
        <v>126</v>
      </c>
      <c r="AU436" s="231" t="s">
        <v>77</v>
      </c>
      <c r="AV436" s="13" t="s">
        <v>77</v>
      </c>
      <c r="AW436" s="13" t="s">
        <v>32</v>
      </c>
      <c r="AX436" s="13" t="s">
        <v>70</v>
      </c>
      <c r="AY436" s="231" t="s">
        <v>108</v>
      </c>
    </row>
    <row r="437" s="14" customFormat="1">
      <c r="A437" s="14"/>
      <c r="B437" s="233"/>
      <c r="C437" s="234"/>
      <c r="D437" s="215" t="s">
        <v>126</v>
      </c>
      <c r="E437" s="235" t="s">
        <v>19</v>
      </c>
      <c r="F437" s="236" t="s">
        <v>162</v>
      </c>
      <c r="G437" s="234"/>
      <c r="H437" s="237">
        <v>1485.8620000000001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3" t="s">
        <v>126</v>
      </c>
      <c r="AU437" s="243" t="s">
        <v>77</v>
      </c>
      <c r="AV437" s="14" t="s">
        <v>115</v>
      </c>
      <c r="AW437" s="14" t="s">
        <v>32</v>
      </c>
      <c r="AX437" s="14" t="s">
        <v>75</v>
      </c>
      <c r="AY437" s="243" t="s">
        <v>108</v>
      </c>
    </row>
    <row r="438" s="2" customFormat="1" ht="16.5" customHeight="1">
      <c r="A438" s="41"/>
      <c r="B438" s="42"/>
      <c r="C438" s="201" t="s">
        <v>485</v>
      </c>
      <c r="D438" s="201" t="s">
        <v>111</v>
      </c>
      <c r="E438" s="202" t="s">
        <v>486</v>
      </c>
      <c r="F438" s="203" t="s">
        <v>487</v>
      </c>
      <c r="G438" s="204" t="s">
        <v>155</v>
      </c>
      <c r="H438" s="205">
        <v>86.450000000000003</v>
      </c>
      <c r="I438" s="206"/>
      <c r="J438" s="207">
        <f>ROUND(I438*H438,2)</f>
        <v>0</v>
      </c>
      <c r="K438" s="208"/>
      <c r="L438" s="47"/>
      <c r="M438" s="209" t="s">
        <v>19</v>
      </c>
      <c r="N438" s="210" t="s">
        <v>41</v>
      </c>
      <c r="O438" s="87"/>
      <c r="P438" s="211">
        <f>O438*H438</f>
        <v>0</v>
      </c>
      <c r="Q438" s="211">
        <v>0.00027999999999999998</v>
      </c>
      <c r="R438" s="211">
        <f>Q438*H438</f>
        <v>0.024205999999999998</v>
      </c>
      <c r="S438" s="211">
        <v>0</v>
      </c>
      <c r="T438" s="212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3" t="s">
        <v>156</v>
      </c>
      <c r="AT438" s="213" t="s">
        <v>111</v>
      </c>
      <c r="AU438" s="213" t="s">
        <v>77</v>
      </c>
      <c r="AY438" s="20" t="s">
        <v>108</v>
      </c>
      <c r="BE438" s="214">
        <f>IF(N438="základní",J438,0)</f>
        <v>0</v>
      </c>
      <c r="BF438" s="214">
        <f>IF(N438="snížená",J438,0)</f>
        <v>0</v>
      </c>
      <c r="BG438" s="214">
        <f>IF(N438="zákl. přenesená",J438,0)</f>
        <v>0</v>
      </c>
      <c r="BH438" s="214">
        <f>IF(N438="sníž. přenesená",J438,0)</f>
        <v>0</v>
      </c>
      <c r="BI438" s="214">
        <f>IF(N438="nulová",J438,0)</f>
        <v>0</v>
      </c>
      <c r="BJ438" s="20" t="s">
        <v>75</v>
      </c>
      <c r="BK438" s="214">
        <f>ROUND(I438*H438,2)</f>
        <v>0</v>
      </c>
      <c r="BL438" s="20" t="s">
        <v>156</v>
      </c>
      <c r="BM438" s="213" t="s">
        <v>488</v>
      </c>
    </row>
    <row r="439" s="2" customFormat="1">
      <c r="A439" s="41"/>
      <c r="B439" s="42"/>
      <c r="C439" s="43"/>
      <c r="D439" s="215" t="s">
        <v>117</v>
      </c>
      <c r="E439" s="43"/>
      <c r="F439" s="216" t="s">
        <v>489</v>
      </c>
      <c r="G439" s="43"/>
      <c r="H439" s="43"/>
      <c r="I439" s="217"/>
      <c r="J439" s="43"/>
      <c r="K439" s="43"/>
      <c r="L439" s="47"/>
      <c r="M439" s="218"/>
      <c r="N439" s="219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117</v>
      </c>
      <c r="AU439" s="20" t="s">
        <v>77</v>
      </c>
    </row>
    <row r="440" s="2" customFormat="1">
      <c r="A440" s="41"/>
      <c r="B440" s="42"/>
      <c r="C440" s="43"/>
      <c r="D440" s="220" t="s">
        <v>119</v>
      </c>
      <c r="E440" s="43"/>
      <c r="F440" s="221" t="s">
        <v>490</v>
      </c>
      <c r="G440" s="43"/>
      <c r="H440" s="43"/>
      <c r="I440" s="217"/>
      <c r="J440" s="43"/>
      <c r="K440" s="43"/>
      <c r="L440" s="47"/>
      <c r="M440" s="218"/>
      <c r="N440" s="219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119</v>
      </c>
      <c r="AU440" s="20" t="s">
        <v>77</v>
      </c>
    </row>
    <row r="441" s="15" customFormat="1">
      <c r="A441" s="15"/>
      <c r="B441" s="255"/>
      <c r="C441" s="256"/>
      <c r="D441" s="215" t="s">
        <v>126</v>
      </c>
      <c r="E441" s="257" t="s">
        <v>19</v>
      </c>
      <c r="F441" s="258" t="s">
        <v>491</v>
      </c>
      <c r="G441" s="256"/>
      <c r="H441" s="257" t="s">
        <v>19</v>
      </c>
      <c r="I441" s="259"/>
      <c r="J441" s="256"/>
      <c r="K441" s="256"/>
      <c r="L441" s="260"/>
      <c r="M441" s="261"/>
      <c r="N441" s="262"/>
      <c r="O441" s="262"/>
      <c r="P441" s="262"/>
      <c r="Q441" s="262"/>
      <c r="R441" s="262"/>
      <c r="S441" s="262"/>
      <c r="T441" s="26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4" t="s">
        <v>126</v>
      </c>
      <c r="AU441" s="264" t="s">
        <v>77</v>
      </c>
      <c r="AV441" s="15" t="s">
        <v>75</v>
      </c>
      <c r="AW441" s="15" t="s">
        <v>32</v>
      </c>
      <c r="AX441" s="15" t="s">
        <v>70</v>
      </c>
      <c r="AY441" s="264" t="s">
        <v>108</v>
      </c>
    </row>
    <row r="442" s="13" customFormat="1">
      <c r="A442" s="13"/>
      <c r="B442" s="222"/>
      <c r="C442" s="223"/>
      <c r="D442" s="215" t="s">
        <v>126</v>
      </c>
      <c r="E442" s="232" t="s">
        <v>19</v>
      </c>
      <c r="F442" s="224" t="s">
        <v>376</v>
      </c>
      <c r="G442" s="223"/>
      <c r="H442" s="225">
        <v>3.1299999999999999</v>
      </c>
      <c r="I442" s="226"/>
      <c r="J442" s="223"/>
      <c r="K442" s="223"/>
      <c r="L442" s="227"/>
      <c r="M442" s="228"/>
      <c r="N442" s="229"/>
      <c r="O442" s="229"/>
      <c r="P442" s="229"/>
      <c r="Q442" s="229"/>
      <c r="R442" s="229"/>
      <c r="S442" s="229"/>
      <c r="T442" s="23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1" t="s">
        <v>126</v>
      </c>
      <c r="AU442" s="231" t="s">
        <v>77</v>
      </c>
      <c r="AV442" s="13" t="s">
        <v>77</v>
      </c>
      <c r="AW442" s="13" t="s">
        <v>32</v>
      </c>
      <c r="AX442" s="13" t="s">
        <v>70</v>
      </c>
      <c r="AY442" s="231" t="s">
        <v>108</v>
      </c>
    </row>
    <row r="443" s="13" customFormat="1">
      <c r="A443" s="13"/>
      <c r="B443" s="222"/>
      <c r="C443" s="223"/>
      <c r="D443" s="215" t="s">
        <v>126</v>
      </c>
      <c r="E443" s="232" t="s">
        <v>19</v>
      </c>
      <c r="F443" s="224" t="s">
        <v>377</v>
      </c>
      <c r="G443" s="223"/>
      <c r="H443" s="225">
        <v>3.1299999999999999</v>
      </c>
      <c r="I443" s="226"/>
      <c r="J443" s="223"/>
      <c r="K443" s="223"/>
      <c r="L443" s="227"/>
      <c r="M443" s="228"/>
      <c r="N443" s="229"/>
      <c r="O443" s="229"/>
      <c r="P443" s="229"/>
      <c r="Q443" s="229"/>
      <c r="R443" s="229"/>
      <c r="S443" s="229"/>
      <c r="T443" s="23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1" t="s">
        <v>126</v>
      </c>
      <c r="AU443" s="231" t="s">
        <v>77</v>
      </c>
      <c r="AV443" s="13" t="s">
        <v>77</v>
      </c>
      <c r="AW443" s="13" t="s">
        <v>32</v>
      </c>
      <c r="AX443" s="13" t="s">
        <v>70</v>
      </c>
      <c r="AY443" s="231" t="s">
        <v>108</v>
      </c>
    </row>
    <row r="444" s="13" customFormat="1">
      <c r="A444" s="13"/>
      <c r="B444" s="222"/>
      <c r="C444" s="223"/>
      <c r="D444" s="215" t="s">
        <v>126</v>
      </c>
      <c r="E444" s="232" t="s">
        <v>19</v>
      </c>
      <c r="F444" s="224" t="s">
        <v>378</v>
      </c>
      <c r="G444" s="223"/>
      <c r="H444" s="225">
        <v>3.3199999999999998</v>
      </c>
      <c r="I444" s="226"/>
      <c r="J444" s="223"/>
      <c r="K444" s="223"/>
      <c r="L444" s="227"/>
      <c r="M444" s="228"/>
      <c r="N444" s="229"/>
      <c r="O444" s="229"/>
      <c r="P444" s="229"/>
      <c r="Q444" s="229"/>
      <c r="R444" s="229"/>
      <c r="S444" s="229"/>
      <c r="T444" s="23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1" t="s">
        <v>126</v>
      </c>
      <c r="AU444" s="231" t="s">
        <v>77</v>
      </c>
      <c r="AV444" s="13" t="s">
        <v>77</v>
      </c>
      <c r="AW444" s="13" t="s">
        <v>32</v>
      </c>
      <c r="AX444" s="13" t="s">
        <v>70</v>
      </c>
      <c r="AY444" s="231" t="s">
        <v>108</v>
      </c>
    </row>
    <row r="445" s="13" customFormat="1">
      <c r="A445" s="13"/>
      <c r="B445" s="222"/>
      <c r="C445" s="223"/>
      <c r="D445" s="215" t="s">
        <v>126</v>
      </c>
      <c r="E445" s="232" t="s">
        <v>19</v>
      </c>
      <c r="F445" s="224" t="s">
        <v>379</v>
      </c>
      <c r="G445" s="223"/>
      <c r="H445" s="225">
        <v>3.3199999999999998</v>
      </c>
      <c r="I445" s="226"/>
      <c r="J445" s="223"/>
      <c r="K445" s="223"/>
      <c r="L445" s="227"/>
      <c r="M445" s="228"/>
      <c r="N445" s="229"/>
      <c r="O445" s="229"/>
      <c r="P445" s="229"/>
      <c r="Q445" s="229"/>
      <c r="R445" s="229"/>
      <c r="S445" s="229"/>
      <c r="T445" s="23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1" t="s">
        <v>126</v>
      </c>
      <c r="AU445" s="231" t="s">
        <v>77</v>
      </c>
      <c r="AV445" s="13" t="s">
        <v>77</v>
      </c>
      <c r="AW445" s="13" t="s">
        <v>32</v>
      </c>
      <c r="AX445" s="13" t="s">
        <v>70</v>
      </c>
      <c r="AY445" s="231" t="s">
        <v>108</v>
      </c>
    </row>
    <row r="446" s="13" customFormat="1">
      <c r="A446" s="13"/>
      <c r="B446" s="222"/>
      <c r="C446" s="223"/>
      <c r="D446" s="215" t="s">
        <v>126</v>
      </c>
      <c r="E446" s="232" t="s">
        <v>19</v>
      </c>
      <c r="F446" s="224" t="s">
        <v>380</v>
      </c>
      <c r="G446" s="223"/>
      <c r="H446" s="225">
        <v>4.4800000000000004</v>
      </c>
      <c r="I446" s="226"/>
      <c r="J446" s="223"/>
      <c r="K446" s="223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126</v>
      </c>
      <c r="AU446" s="231" t="s">
        <v>77</v>
      </c>
      <c r="AV446" s="13" t="s">
        <v>77</v>
      </c>
      <c r="AW446" s="13" t="s">
        <v>32</v>
      </c>
      <c r="AX446" s="13" t="s">
        <v>70</v>
      </c>
      <c r="AY446" s="231" t="s">
        <v>108</v>
      </c>
    </row>
    <row r="447" s="13" customFormat="1">
      <c r="A447" s="13"/>
      <c r="B447" s="222"/>
      <c r="C447" s="223"/>
      <c r="D447" s="215" t="s">
        <v>126</v>
      </c>
      <c r="E447" s="232" t="s">
        <v>19</v>
      </c>
      <c r="F447" s="224" t="s">
        <v>381</v>
      </c>
      <c r="G447" s="223"/>
      <c r="H447" s="225">
        <v>7.96</v>
      </c>
      <c r="I447" s="226"/>
      <c r="J447" s="223"/>
      <c r="K447" s="223"/>
      <c r="L447" s="227"/>
      <c r="M447" s="228"/>
      <c r="N447" s="229"/>
      <c r="O447" s="229"/>
      <c r="P447" s="229"/>
      <c r="Q447" s="229"/>
      <c r="R447" s="229"/>
      <c r="S447" s="229"/>
      <c r="T447" s="23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1" t="s">
        <v>126</v>
      </c>
      <c r="AU447" s="231" t="s">
        <v>77</v>
      </c>
      <c r="AV447" s="13" t="s">
        <v>77</v>
      </c>
      <c r="AW447" s="13" t="s">
        <v>32</v>
      </c>
      <c r="AX447" s="13" t="s">
        <v>70</v>
      </c>
      <c r="AY447" s="231" t="s">
        <v>108</v>
      </c>
    </row>
    <row r="448" s="13" customFormat="1">
      <c r="A448" s="13"/>
      <c r="B448" s="222"/>
      <c r="C448" s="223"/>
      <c r="D448" s="215" t="s">
        <v>126</v>
      </c>
      <c r="E448" s="232" t="s">
        <v>19</v>
      </c>
      <c r="F448" s="224" t="s">
        <v>382</v>
      </c>
      <c r="G448" s="223"/>
      <c r="H448" s="225">
        <v>5.3499999999999996</v>
      </c>
      <c r="I448" s="226"/>
      <c r="J448" s="223"/>
      <c r="K448" s="223"/>
      <c r="L448" s="227"/>
      <c r="M448" s="228"/>
      <c r="N448" s="229"/>
      <c r="O448" s="229"/>
      <c r="P448" s="229"/>
      <c r="Q448" s="229"/>
      <c r="R448" s="229"/>
      <c r="S448" s="229"/>
      <c r="T448" s="23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1" t="s">
        <v>126</v>
      </c>
      <c r="AU448" s="231" t="s">
        <v>77</v>
      </c>
      <c r="AV448" s="13" t="s">
        <v>77</v>
      </c>
      <c r="AW448" s="13" t="s">
        <v>32</v>
      </c>
      <c r="AX448" s="13" t="s">
        <v>70</v>
      </c>
      <c r="AY448" s="231" t="s">
        <v>108</v>
      </c>
    </row>
    <row r="449" s="13" customFormat="1">
      <c r="A449" s="13"/>
      <c r="B449" s="222"/>
      <c r="C449" s="223"/>
      <c r="D449" s="215" t="s">
        <v>126</v>
      </c>
      <c r="E449" s="232" t="s">
        <v>19</v>
      </c>
      <c r="F449" s="224" t="s">
        <v>384</v>
      </c>
      <c r="G449" s="223"/>
      <c r="H449" s="225">
        <v>4.8899999999999997</v>
      </c>
      <c r="I449" s="226"/>
      <c r="J449" s="223"/>
      <c r="K449" s="223"/>
      <c r="L449" s="227"/>
      <c r="M449" s="228"/>
      <c r="N449" s="229"/>
      <c r="O449" s="229"/>
      <c r="P449" s="229"/>
      <c r="Q449" s="229"/>
      <c r="R449" s="229"/>
      <c r="S449" s="229"/>
      <c r="T449" s="23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1" t="s">
        <v>126</v>
      </c>
      <c r="AU449" s="231" t="s">
        <v>77</v>
      </c>
      <c r="AV449" s="13" t="s">
        <v>77</v>
      </c>
      <c r="AW449" s="13" t="s">
        <v>32</v>
      </c>
      <c r="AX449" s="13" t="s">
        <v>70</v>
      </c>
      <c r="AY449" s="231" t="s">
        <v>108</v>
      </c>
    </row>
    <row r="450" s="13" customFormat="1">
      <c r="A450" s="13"/>
      <c r="B450" s="222"/>
      <c r="C450" s="223"/>
      <c r="D450" s="215" t="s">
        <v>126</v>
      </c>
      <c r="E450" s="232" t="s">
        <v>19</v>
      </c>
      <c r="F450" s="224" t="s">
        <v>385</v>
      </c>
      <c r="G450" s="223"/>
      <c r="H450" s="225">
        <v>4.0099999999999998</v>
      </c>
      <c r="I450" s="226"/>
      <c r="J450" s="223"/>
      <c r="K450" s="223"/>
      <c r="L450" s="227"/>
      <c r="M450" s="228"/>
      <c r="N450" s="229"/>
      <c r="O450" s="229"/>
      <c r="P450" s="229"/>
      <c r="Q450" s="229"/>
      <c r="R450" s="229"/>
      <c r="S450" s="229"/>
      <c r="T450" s="23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1" t="s">
        <v>126</v>
      </c>
      <c r="AU450" s="231" t="s">
        <v>77</v>
      </c>
      <c r="AV450" s="13" t="s">
        <v>77</v>
      </c>
      <c r="AW450" s="13" t="s">
        <v>32</v>
      </c>
      <c r="AX450" s="13" t="s">
        <v>70</v>
      </c>
      <c r="AY450" s="231" t="s">
        <v>108</v>
      </c>
    </row>
    <row r="451" s="13" customFormat="1">
      <c r="A451" s="13"/>
      <c r="B451" s="222"/>
      <c r="C451" s="223"/>
      <c r="D451" s="215" t="s">
        <v>126</v>
      </c>
      <c r="E451" s="232" t="s">
        <v>19</v>
      </c>
      <c r="F451" s="224" t="s">
        <v>386</v>
      </c>
      <c r="G451" s="223"/>
      <c r="H451" s="225">
        <v>2.4199999999999999</v>
      </c>
      <c r="I451" s="226"/>
      <c r="J451" s="223"/>
      <c r="K451" s="223"/>
      <c r="L451" s="227"/>
      <c r="M451" s="228"/>
      <c r="N451" s="229"/>
      <c r="O451" s="229"/>
      <c r="P451" s="229"/>
      <c r="Q451" s="229"/>
      <c r="R451" s="229"/>
      <c r="S451" s="229"/>
      <c r="T451" s="23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1" t="s">
        <v>126</v>
      </c>
      <c r="AU451" s="231" t="s">
        <v>77</v>
      </c>
      <c r="AV451" s="13" t="s">
        <v>77</v>
      </c>
      <c r="AW451" s="13" t="s">
        <v>32</v>
      </c>
      <c r="AX451" s="13" t="s">
        <v>70</v>
      </c>
      <c r="AY451" s="231" t="s">
        <v>108</v>
      </c>
    </row>
    <row r="452" s="13" customFormat="1">
      <c r="A452" s="13"/>
      <c r="B452" s="222"/>
      <c r="C452" s="223"/>
      <c r="D452" s="215" t="s">
        <v>126</v>
      </c>
      <c r="E452" s="232" t="s">
        <v>19</v>
      </c>
      <c r="F452" s="224" t="s">
        <v>387</v>
      </c>
      <c r="G452" s="223"/>
      <c r="H452" s="225">
        <v>3.4100000000000001</v>
      </c>
      <c r="I452" s="226"/>
      <c r="J452" s="223"/>
      <c r="K452" s="223"/>
      <c r="L452" s="227"/>
      <c r="M452" s="228"/>
      <c r="N452" s="229"/>
      <c r="O452" s="229"/>
      <c r="P452" s="229"/>
      <c r="Q452" s="229"/>
      <c r="R452" s="229"/>
      <c r="S452" s="229"/>
      <c r="T452" s="23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1" t="s">
        <v>126</v>
      </c>
      <c r="AU452" s="231" t="s">
        <v>77</v>
      </c>
      <c r="AV452" s="13" t="s">
        <v>77</v>
      </c>
      <c r="AW452" s="13" t="s">
        <v>32</v>
      </c>
      <c r="AX452" s="13" t="s">
        <v>70</v>
      </c>
      <c r="AY452" s="231" t="s">
        <v>108</v>
      </c>
    </row>
    <row r="453" s="13" customFormat="1">
      <c r="A453" s="13"/>
      <c r="B453" s="222"/>
      <c r="C453" s="223"/>
      <c r="D453" s="215" t="s">
        <v>126</v>
      </c>
      <c r="E453" s="232" t="s">
        <v>19</v>
      </c>
      <c r="F453" s="224" t="s">
        <v>388</v>
      </c>
      <c r="G453" s="223"/>
      <c r="H453" s="225">
        <v>3.4100000000000001</v>
      </c>
      <c r="I453" s="226"/>
      <c r="J453" s="223"/>
      <c r="K453" s="223"/>
      <c r="L453" s="227"/>
      <c r="M453" s="228"/>
      <c r="N453" s="229"/>
      <c r="O453" s="229"/>
      <c r="P453" s="229"/>
      <c r="Q453" s="229"/>
      <c r="R453" s="229"/>
      <c r="S453" s="229"/>
      <c r="T453" s="23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1" t="s">
        <v>126</v>
      </c>
      <c r="AU453" s="231" t="s">
        <v>77</v>
      </c>
      <c r="AV453" s="13" t="s">
        <v>77</v>
      </c>
      <c r="AW453" s="13" t="s">
        <v>32</v>
      </c>
      <c r="AX453" s="13" t="s">
        <v>70</v>
      </c>
      <c r="AY453" s="231" t="s">
        <v>108</v>
      </c>
    </row>
    <row r="454" s="13" customFormat="1">
      <c r="A454" s="13"/>
      <c r="B454" s="222"/>
      <c r="C454" s="223"/>
      <c r="D454" s="215" t="s">
        <v>126</v>
      </c>
      <c r="E454" s="232" t="s">
        <v>19</v>
      </c>
      <c r="F454" s="224" t="s">
        <v>389</v>
      </c>
      <c r="G454" s="223"/>
      <c r="H454" s="225">
        <v>2.4199999999999999</v>
      </c>
      <c r="I454" s="226"/>
      <c r="J454" s="223"/>
      <c r="K454" s="223"/>
      <c r="L454" s="227"/>
      <c r="M454" s="228"/>
      <c r="N454" s="229"/>
      <c r="O454" s="229"/>
      <c r="P454" s="229"/>
      <c r="Q454" s="229"/>
      <c r="R454" s="229"/>
      <c r="S454" s="229"/>
      <c r="T454" s="23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1" t="s">
        <v>126</v>
      </c>
      <c r="AU454" s="231" t="s">
        <v>77</v>
      </c>
      <c r="AV454" s="13" t="s">
        <v>77</v>
      </c>
      <c r="AW454" s="13" t="s">
        <v>32</v>
      </c>
      <c r="AX454" s="13" t="s">
        <v>70</v>
      </c>
      <c r="AY454" s="231" t="s">
        <v>108</v>
      </c>
    </row>
    <row r="455" s="13" customFormat="1">
      <c r="A455" s="13"/>
      <c r="B455" s="222"/>
      <c r="C455" s="223"/>
      <c r="D455" s="215" t="s">
        <v>126</v>
      </c>
      <c r="E455" s="232" t="s">
        <v>19</v>
      </c>
      <c r="F455" s="224" t="s">
        <v>390</v>
      </c>
      <c r="G455" s="223"/>
      <c r="H455" s="225">
        <v>1.47</v>
      </c>
      <c r="I455" s="226"/>
      <c r="J455" s="223"/>
      <c r="K455" s="223"/>
      <c r="L455" s="227"/>
      <c r="M455" s="228"/>
      <c r="N455" s="229"/>
      <c r="O455" s="229"/>
      <c r="P455" s="229"/>
      <c r="Q455" s="229"/>
      <c r="R455" s="229"/>
      <c r="S455" s="229"/>
      <c r="T455" s="23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1" t="s">
        <v>126</v>
      </c>
      <c r="AU455" s="231" t="s">
        <v>77</v>
      </c>
      <c r="AV455" s="13" t="s">
        <v>77</v>
      </c>
      <c r="AW455" s="13" t="s">
        <v>32</v>
      </c>
      <c r="AX455" s="13" t="s">
        <v>70</v>
      </c>
      <c r="AY455" s="231" t="s">
        <v>108</v>
      </c>
    </row>
    <row r="456" s="13" customFormat="1">
      <c r="A456" s="13"/>
      <c r="B456" s="222"/>
      <c r="C456" s="223"/>
      <c r="D456" s="215" t="s">
        <v>126</v>
      </c>
      <c r="E456" s="232" t="s">
        <v>19</v>
      </c>
      <c r="F456" s="224" t="s">
        <v>391</v>
      </c>
      <c r="G456" s="223"/>
      <c r="H456" s="225">
        <v>1.6299999999999999</v>
      </c>
      <c r="I456" s="226"/>
      <c r="J456" s="223"/>
      <c r="K456" s="223"/>
      <c r="L456" s="227"/>
      <c r="M456" s="228"/>
      <c r="N456" s="229"/>
      <c r="O456" s="229"/>
      <c r="P456" s="229"/>
      <c r="Q456" s="229"/>
      <c r="R456" s="229"/>
      <c r="S456" s="229"/>
      <c r="T456" s="23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1" t="s">
        <v>126</v>
      </c>
      <c r="AU456" s="231" t="s">
        <v>77</v>
      </c>
      <c r="AV456" s="13" t="s">
        <v>77</v>
      </c>
      <c r="AW456" s="13" t="s">
        <v>32</v>
      </c>
      <c r="AX456" s="13" t="s">
        <v>70</v>
      </c>
      <c r="AY456" s="231" t="s">
        <v>108</v>
      </c>
    </row>
    <row r="457" s="13" customFormat="1">
      <c r="A457" s="13"/>
      <c r="B457" s="222"/>
      <c r="C457" s="223"/>
      <c r="D457" s="215" t="s">
        <v>126</v>
      </c>
      <c r="E457" s="232" t="s">
        <v>19</v>
      </c>
      <c r="F457" s="224" t="s">
        <v>392</v>
      </c>
      <c r="G457" s="223"/>
      <c r="H457" s="225">
        <v>1.47</v>
      </c>
      <c r="I457" s="226"/>
      <c r="J457" s="223"/>
      <c r="K457" s="223"/>
      <c r="L457" s="227"/>
      <c r="M457" s="228"/>
      <c r="N457" s="229"/>
      <c r="O457" s="229"/>
      <c r="P457" s="229"/>
      <c r="Q457" s="229"/>
      <c r="R457" s="229"/>
      <c r="S457" s="229"/>
      <c r="T457" s="23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1" t="s">
        <v>126</v>
      </c>
      <c r="AU457" s="231" t="s">
        <v>77</v>
      </c>
      <c r="AV457" s="13" t="s">
        <v>77</v>
      </c>
      <c r="AW457" s="13" t="s">
        <v>32</v>
      </c>
      <c r="AX457" s="13" t="s">
        <v>70</v>
      </c>
      <c r="AY457" s="231" t="s">
        <v>108</v>
      </c>
    </row>
    <row r="458" s="13" customFormat="1">
      <c r="A458" s="13"/>
      <c r="B458" s="222"/>
      <c r="C458" s="223"/>
      <c r="D458" s="215" t="s">
        <v>126</v>
      </c>
      <c r="E458" s="232" t="s">
        <v>19</v>
      </c>
      <c r="F458" s="224" t="s">
        <v>393</v>
      </c>
      <c r="G458" s="223"/>
      <c r="H458" s="225">
        <v>1.8</v>
      </c>
      <c r="I458" s="226"/>
      <c r="J458" s="223"/>
      <c r="K458" s="223"/>
      <c r="L458" s="227"/>
      <c r="M458" s="228"/>
      <c r="N458" s="229"/>
      <c r="O458" s="229"/>
      <c r="P458" s="229"/>
      <c r="Q458" s="229"/>
      <c r="R458" s="229"/>
      <c r="S458" s="229"/>
      <c r="T458" s="23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1" t="s">
        <v>126</v>
      </c>
      <c r="AU458" s="231" t="s">
        <v>77</v>
      </c>
      <c r="AV458" s="13" t="s">
        <v>77</v>
      </c>
      <c r="AW458" s="13" t="s">
        <v>32</v>
      </c>
      <c r="AX458" s="13" t="s">
        <v>70</v>
      </c>
      <c r="AY458" s="231" t="s">
        <v>108</v>
      </c>
    </row>
    <row r="459" s="13" customFormat="1">
      <c r="A459" s="13"/>
      <c r="B459" s="222"/>
      <c r="C459" s="223"/>
      <c r="D459" s="215" t="s">
        <v>126</v>
      </c>
      <c r="E459" s="232" t="s">
        <v>19</v>
      </c>
      <c r="F459" s="224" t="s">
        <v>394</v>
      </c>
      <c r="G459" s="223"/>
      <c r="H459" s="225">
        <v>4.2999999999999998</v>
      </c>
      <c r="I459" s="226"/>
      <c r="J459" s="223"/>
      <c r="K459" s="223"/>
      <c r="L459" s="227"/>
      <c r="M459" s="228"/>
      <c r="N459" s="229"/>
      <c r="O459" s="229"/>
      <c r="P459" s="229"/>
      <c r="Q459" s="229"/>
      <c r="R459" s="229"/>
      <c r="S459" s="229"/>
      <c r="T459" s="23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1" t="s">
        <v>126</v>
      </c>
      <c r="AU459" s="231" t="s">
        <v>77</v>
      </c>
      <c r="AV459" s="13" t="s">
        <v>77</v>
      </c>
      <c r="AW459" s="13" t="s">
        <v>32</v>
      </c>
      <c r="AX459" s="13" t="s">
        <v>70</v>
      </c>
      <c r="AY459" s="231" t="s">
        <v>108</v>
      </c>
    </row>
    <row r="460" s="13" customFormat="1">
      <c r="A460" s="13"/>
      <c r="B460" s="222"/>
      <c r="C460" s="223"/>
      <c r="D460" s="215" t="s">
        <v>126</v>
      </c>
      <c r="E460" s="232" t="s">
        <v>19</v>
      </c>
      <c r="F460" s="224" t="s">
        <v>396</v>
      </c>
      <c r="G460" s="223"/>
      <c r="H460" s="225">
        <v>5.3499999999999996</v>
      </c>
      <c r="I460" s="226"/>
      <c r="J460" s="223"/>
      <c r="K460" s="223"/>
      <c r="L460" s="227"/>
      <c r="M460" s="228"/>
      <c r="N460" s="229"/>
      <c r="O460" s="229"/>
      <c r="P460" s="229"/>
      <c r="Q460" s="229"/>
      <c r="R460" s="229"/>
      <c r="S460" s="229"/>
      <c r="T460" s="23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1" t="s">
        <v>126</v>
      </c>
      <c r="AU460" s="231" t="s">
        <v>77</v>
      </c>
      <c r="AV460" s="13" t="s">
        <v>77</v>
      </c>
      <c r="AW460" s="13" t="s">
        <v>32</v>
      </c>
      <c r="AX460" s="13" t="s">
        <v>70</v>
      </c>
      <c r="AY460" s="231" t="s">
        <v>108</v>
      </c>
    </row>
    <row r="461" s="13" customFormat="1">
      <c r="A461" s="13"/>
      <c r="B461" s="222"/>
      <c r="C461" s="223"/>
      <c r="D461" s="215" t="s">
        <v>126</v>
      </c>
      <c r="E461" s="232" t="s">
        <v>19</v>
      </c>
      <c r="F461" s="224" t="s">
        <v>397</v>
      </c>
      <c r="G461" s="223"/>
      <c r="H461" s="225">
        <v>7.96</v>
      </c>
      <c r="I461" s="226"/>
      <c r="J461" s="223"/>
      <c r="K461" s="223"/>
      <c r="L461" s="227"/>
      <c r="M461" s="228"/>
      <c r="N461" s="229"/>
      <c r="O461" s="229"/>
      <c r="P461" s="229"/>
      <c r="Q461" s="229"/>
      <c r="R461" s="229"/>
      <c r="S461" s="229"/>
      <c r="T461" s="23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1" t="s">
        <v>126</v>
      </c>
      <c r="AU461" s="231" t="s">
        <v>77</v>
      </c>
      <c r="AV461" s="13" t="s">
        <v>77</v>
      </c>
      <c r="AW461" s="13" t="s">
        <v>32</v>
      </c>
      <c r="AX461" s="13" t="s">
        <v>70</v>
      </c>
      <c r="AY461" s="231" t="s">
        <v>108</v>
      </c>
    </row>
    <row r="462" s="13" customFormat="1">
      <c r="A462" s="13"/>
      <c r="B462" s="222"/>
      <c r="C462" s="223"/>
      <c r="D462" s="215" t="s">
        <v>126</v>
      </c>
      <c r="E462" s="232" t="s">
        <v>19</v>
      </c>
      <c r="F462" s="224" t="s">
        <v>398</v>
      </c>
      <c r="G462" s="223"/>
      <c r="H462" s="225">
        <v>2.3799999999999999</v>
      </c>
      <c r="I462" s="226"/>
      <c r="J462" s="223"/>
      <c r="K462" s="223"/>
      <c r="L462" s="227"/>
      <c r="M462" s="228"/>
      <c r="N462" s="229"/>
      <c r="O462" s="229"/>
      <c r="P462" s="229"/>
      <c r="Q462" s="229"/>
      <c r="R462" s="229"/>
      <c r="S462" s="229"/>
      <c r="T462" s="23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1" t="s">
        <v>126</v>
      </c>
      <c r="AU462" s="231" t="s">
        <v>77</v>
      </c>
      <c r="AV462" s="13" t="s">
        <v>77</v>
      </c>
      <c r="AW462" s="13" t="s">
        <v>32</v>
      </c>
      <c r="AX462" s="13" t="s">
        <v>70</v>
      </c>
      <c r="AY462" s="231" t="s">
        <v>108</v>
      </c>
    </row>
    <row r="463" s="13" customFormat="1">
      <c r="A463" s="13"/>
      <c r="B463" s="222"/>
      <c r="C463" s="223"/>
      <c r="D463" s="215" t="s">
        <v>126</v>
      </c>
      <c r="E463" s="232" t="s">
        <v>19</v>
      </c>
      <c r="F463" s="224" t="s">
        <v>399</v>
      </c>
      <c r="G463" s="223"/>
      <c r="H463" s="225">
        <v>3.21</v>
      </c>
      <c r="I463" s="226"/>
      <c r="J463" s="223"/>
      <c r="K463" s="223"/>
      <c r="L463" s="227"/>
      <c r="M463" s="228"/>
      <c r="N463" s="229"/>
      <c r="O463" s="229"/>
      <c r="P463" s="229"/>
      <c r="Q463" s="229"/>
      <c r="R463" s="229"/>
      <c r="S463" s="229"/>
      <c r="T463" s="23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1" t="s">
        <v>126</v>
      </c>
      <c r="AU463" s="231" t="s">
        <v>77</v>
      </c>
      <c r="AV463" s="13" t="s">
        <v>77</v>
      </c>
      <c r="AW463" s="13" t="s">
        <v>32</v>
      </c>
      <c r="AX463" s="13" t="s">
        <v>70</v>
      </c>
      <c r="AY463" s="231" t="s">
        <v>108</v>
      </c>
    </row>
    <row r="464" s="13" customFormat="1">
      <c r="A464" s="13"/>
      <c r="B464" s="222"/>
      <c r="C464" s="223"/>
      <c r="D464" s="215" t="s">
        <v>126</v>
      </c>
      <c r="E464" s="232" t="s">
        <v>19</v>
      </c>
      <c r="F464" s="224" t="s">
        <v>400</v>
      </c>
      <c r="G464" s="223"/>
      <c r="H464" s="225">
        <v>3.21</v>
      </c>
      <c r="I464" s="226"/>
      <c r="J464" s="223"/>
      <c r="K464" s="223"/>
      <c r="L464" s="227"/>
      <c r="M464" s="228"/>
      <c r="N464" s="229"/>
      <c r="O464" s="229"/>
      <c r="P464" s="229"/>
      <c r="Q464" s="229"/>
      <c r="R464" s="229"/>
      <c r="S464" s="229"/>
      <c r="T464" s="23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1" t="s">
        <v>126</v>
      </c>
      <c r="AU464" s="231" t="s">
        <v>77</v>
      </c>
      <c r="AV464" s="13" t="s">
        <v>77</v>
      </c>
      <c r="AW464" s="13" t="s">
        <v>32</v>
      </c>
      <c r="AX464" s="13" t="s">
        <v>70</v>
      </c>
      <c r="AY464" s="231" t="s">
        <v>108</v>
      </c>
    </row>
    <row r="465" s="13" customFormat="1">
      <c r="A465" s="13"/>
      <c r="B465" s="222"/>
      <c r="C465" s="223"/>
      <c r="D465" s="215" t="s">
        <v>126</v>
      </c>
      <c r="E465" s="232" t="s">
        <v>19</v>
      </c>
      <c r="F465" s="224" t="s">
        <v>401</v>
      </c>
      <c r="G465" s="223"/>
      <c r="H465" s="225">
        <v>2.4199999999999999</v>
      </c>
      <c r="I465" s="226"/>
      <c r="J465" s="223"/>
      <c r="K465" s="223"/>
      <c r="L465" s="227"/>
      <c r="M465" s="228"/>
      <c r="N465" s="229"/>
      <c r="O465" s="229"/>
      <c r="P465" s="229"/>
      <c r="Q465" s="229"/>
      <c r="R465" s="229"/>
      <c r="S465" s="229"/>
      <c r="T465" s="23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1" t="s">
        <v>126</v>
      </c>
      <c r="AU465" s="231" t="s">
        <v>77</v>
      </c>
      <c r="AV465" s="13" t="s">
        <v>77</v>
      </c>
      <c r="AW465" s="13" t="s">
        <v>32</v>
      </c>
      <c r="AX465" s="13" t="s">
        <v>70</v>
      </c>
      <c r="AY465" s="231" t="s">
        <v>108</v>
      </c>
    </row>
    <row r="466" s="14" customFormat="1">
      <c r="A466" s="14"/>
      <c r="B466" s="233"/>
      <c r="C466" s="234"/>
      <c r="D466" s="215" t="s">
        <v>126</v>
      </c>
      <c r="E466" s="235" t="s">
        <v>19</v>
      </c>
      <c r="F466" s="236" t="s">
        <v>162</v>
      </c>
      <c r="G466" s="234"/>
      <c r="H466" s="237">
        <v>86.449999999999974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3" t="s">
        <v>126</v>
      </c>
      <c r="AU466" s="243" t="s">
        <v>77</v>
      </c>
      <c r="AV466" s="14" t="s">
        <v>115</v>
      </c>
      <c r="AW466" s="14" t="s">
        <v>32</v>
      </c>
      <c r="AX466" s="14" t="s">
        <v>75</v>
      </c>
      <c r="AY466" s="243" t="s">
        <v>108</v>
      </c>
    </row>
    <row r="467" s="2" customFormat="1" ht="16.5" customHeight="1">
      <c r="A467" s="41"/>
      <c r="B467" s="42"/>
      <c r="C467" s="201" t="s">
        <v>492</v>
      </c>
      <c r="D467" s="201" t="s">
        <v>111</v>
      </c>
      <c r="E467" s="202" t="s">
        <v>493</v>
      </c>
      <c r="F467" s="203" t="s">
        <v>494</v>
      </c>
      <c r="G467" s="204" t="s">
        <v>155</v>
      </c>
      <c r="H467" s="205">
        <v>59.829999999999998</v>
      </c>
      <c r="I467" s="206"/>
      <c r="J467" s="207">
        <f>ROUND(I467*H467,2)</f>
        <v>0</v>
      </c>
      <c r="K467" s="208"/>
      <c r="L467" s="47"/>
      <c r="M467" s="209" t="s">
        <v>19</v>
      </c>
      <c r="N467" s="210" t="s">
        <v>41</v>
      </c>
      <c r="O467" s="87"/>
      <c r="P467" s="211">
        <f>O467*H467</f>
        <v>0</v>
      </c>
      <c r="Q467" s="211">
        <v>0</v>
      </c>
      <c r="R467" s="211">
        <f>Q467*H467</f>
        <v>0</v>
      </c>
      <c r="S467" s="211">
        <v>0</v>
      </c>
      <c r="T467" s="212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3" t="s">
        <v>156</v>
      </c>
      <c r="AT467" s="213" t="s">
        <v>111</v>
      </c>
      <c r="AU467" s="213" t="s">
        <v>77</v>
      </c>
      <c r="AY467" s="20" t="s">
        <v>108</v>
      </c>
      <c r="BE467" s="214">
        <f>IF(N467="základní",J467,0)</f>
        <v>0</v>
      </c>
      <c r="BF467" s="214">
        <f>IF(N467="snížená",J467,0)</f>
        <v>0</v>
      </c>
      <c r="BG467" s="214">
        <f>IF(N467="zákl. přenesená",J467,0)</f>
        <v>0</v>
      </c>
      <c r="BH467" s="214">
        <f>IF(N467="sníž. přenesená",J467,0)</f>
        <v>0</v>
      </c>
      <c r="BI467" s="214">
        <f>IF(N467="nulová",J467,0)</f>
        <v>0</v>
      </c>
      <c r="BJ467" s="20" t="s">
        <v>75</v>
      </c>
      <c r="BK467" s="214">
        <f>ROUND(I467*H467,2)</f>
        <v>0</v>
      </c>
      <c r="BL467" s="20" t="s">
        <v>156</v>
      </c>
      <c r="BM467" s="213" t="s">
        <v>495</v>
      </c>
    </row>
    <row r="468" s="2" customFormat="1">
      <c r="A468" s="41"/>
      <c r="B468" s="42"/>
      <c r="C468" s="43"/>
      <c r="D468" s="215" t="s">
        <v>117</v>
      </c>
      <c r="E468" s="43"/>
      <c r="F468" s="216" t="s">
        <v>496</v>
      </c>
      <c r="G468" s="43"/>
      <c r="H468" s="43"/>
      <c r="I468" s="217"/>
      <c r="J468" s="43"/>
      <c r="K468" s="43"/>
      <c r="L468" s="47"/>
      <c r="M468" s="218"/>
      <c r="N468" s="219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117</v>
      </c>
      <c r="AU468" s="20" t="s">
        <v>77</v>
      </c>
    </row>
    <row r="469" s="2" customFormat="1">
      <c r="A469" s="41"/>
      <c r="B469" s="42"/>
      <c r="C469" s="43"/>
      <c r="D469" s="220" t="s">
        <v>119</v>
      </c>
      <c r="E469" s="43"/>
      <c r="F469" s="221" t="s">
        <v>497</v>
      </c>
      <c r="G469" s="43"/>
      <c r="H469" s="43"/>
      <c r="I469" s="217"/>
      <c r="J469" s="43"/>
      <c r="K469" s="43"/>
      <c r="L469" s="47"/>
      <c r="M469" s="218"/>
      <c r="N469" s="219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119</v>
      </c>
      <c r="AU469" s="20" t="s">
        <v>77</v>
      </c>
    </row>
    <row r="470" s="13" customFormat="1">
      <c r="A470" s="13"/>
      <c r="B470" s="222"/>
      <c r="C470" s="223"/>
      <c r="D470" s="215" t="s">
        <v>126</v>
      </c>
      <c r="E470" s="232" t="s">
        <v>19</v>
      </c>
      <c r="F470" s="224" t="s">
        <v>376</v>
      </c>
      <c r="G470" s="223"/>
      <c r="H470" s="225">
        <v>3.1299999999999999</v>
      </c>
      <c r="I470" s="226"/>
      <c r="J470" s="223"/>
      <c r="K470" s="223"/>
      <c r="L470" s="227"/>
      <c r="M470" s="228"/>
      <c r="N470" s="229"/>
      <c r="O470" s="229"/>
      <c r="P470" s="229"/>
      <c r="Q470" s="229"/>
      <c r="R470" s="229"/>
      <c r="S470" s="229"/>
      <c r="T470" s="23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1" t="s">
        <v>126</v>
      </c>
      <c r="AU470" s="231" t="s">
        <v>77</v>
      </c>
      <c r="AV470" s="13" t="s">
        <v>77</v>
      </c>
      <c r="AW470" s="13" t="s">
        <v>32</v>
      </c>
      <c r="AX470" s="13" t="s">
        <v>70</v>
      </c>
      <c r="AY470" s="231" t="s">
        <v>108</v>
      </c>
    </row>
    <row r="471" s="13" customFormat="1">
      <c r="A471" s="13"/>
      <c r="B471" s="222"/>
      <c r="C471" s="223"/>
      <c r="D471" s="215" t="s">
        <v>126</v>
      </c>
      <c r="E471" s="232" t="s">
        <v>19</v>
      </c>
      <c r="F471" s="224" t="s">
        <v>377</v>
      </c>
      <c r="G471" s="223"/>
      <c r="H471" s="225">
        <v>3.1299999999999999</v>
      </c>
      <c r="I471" s="226"/>
      <c r="J471" s="223"/>
      <c r="K471" s="223"/>
      <c r="L471" s="227"/>
      <c r="M471" s="228"/>
      <c r="N471" s="229"/>
      <c r="O471" s="229"/>
      <c r="P471" s="229"/>
      <c r="Q471" s="229"/>
      <c r="R471" s="229"/>
      <c r="S471" s="229"/>
      <c r="T471" s="23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1" t="s">
        <v>126</v>
      </c>
      <c r="AU471" s="231" t="s">
        <v>77</v>
      </c>
      <c r="AV471" s="13" t="s">
        <v>77</v>
      </c>
      <c r="AW471" s="13" t="s">
        <v>32</v>
      </c>
      <c r="AX471" s="13" t="s">
        <v>70</v>
      </c>
      <c r="AY471" s="231" t="s">
        <v>108</v>
      </c>
    </row>
    <row r="472" s="13" customFormat="1">
      <c r="A472" s="13"/>
      <c r="B472" s="222"/>
      <c r="C472" s="223"/>
      <c r="D472" s="215" t="s">
        <v>126</v>
      </c>
      <c r="E472" s="232" t="s">
        <v>19</v>
      </c>
      <c r="F472" s="224" t="s">
        <v>378</v>
      </c>
      <c r="G472" s="223"/>
      <c r="H472" s="225">
        <v>3.3199999999999998</v>
      </c>
      <c r="I472" s="226"/>
      <c r="J472" s="223"/>
      <c r="K472" s="223"/>
      <c r="L472" s="227"/>
      <c r="M472" s="228"/>
      <c r="N472" s="229"/>
      <c r="O472" s="229"/>
      <c r="P472" s="229"/>
      <c r="Q472" s="229"/>
      <c r="R472" s="229"/>
      <c r="S472" s="229"/>
      <c r="T472" s="23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1" t="s">
        <v>126</v>
      </c>
      <c r="AU472" s="231" t="s">
        <v>77</v>
      </c>
      <c r="AV472" s="13" t="s">
        <v>77</v>
      </c>
      <c r="AW472" s="13" t="s">
        <v>32</v>
      </c>
      <c r="AX472" s="13" t="s">
        <v>70</v>
      </c>
      <c r="AY472" s="231" t="s">
        <v>108</v>
      </c>
    </row>
    <row r="473" s="13" customFormat="1">
      <c r="A473" s="13"/>
      <c r="B473" s="222"/>
      <c r="C473" s="223"/>
      <c r="D473" s="215" t="s">
        <v>126</v>
      </c>
      <c r="E473" s="232" t="s">
        <v>19</v>
      </c>
      <c r="F473" s="224" t="s">
        <v>379</v>
      </c>
      <c r="G473" s="223"/>
      <c r="H473" s="225">
        <v>3.3199999999999998</v>
      </c>
      <c r="I473" s="226"/>
      <c r="J473" s="223"/>
      <c r="K473" s="223"/>
      <c r="L473" s="227"/>
      <c r="M473" s="228"/>
      <c r="N473" s="229"/>
      <c r="O473" s="229"/>
      <c r="P473" s="229"/>
      <c r="Q473" s="229"/>
      <c r="R473" s="229"/>
      <c r="S473" s="229"/>
      <c r="T473" s="23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1" t="s">
        <v>126</v>
      </c>
      <c r="AU473" s="231" t="s">
        <v>77</v>
      </c>
      <c r="AV473" s="13" t="s">
        <v>77</v>
      </c>
      <c r="AW473" s="13" t="s">
        <v>32</v>
      </c>
      <c r="AX473" s="13" t="s">
        <v>70</v>
      </c>
      <c r="AY473" s="231" t="s">
        <v>108</v>
      </c>
    </row>
    <row r="474" s="13" customFormat="1">
      <c r="A474" s="13"/>
      <c r="B474" s="222"/>
      <c r="C474" s="223"/>
      <c r="D474" s="215" t="s">
        <v>126</v>
      </c>
      <c r="E474" s="232" t="s">
        <v>19</v>
      </c>
      <c r="F474" s="224" t="s">
        <v>380</v>
      </c>
      <c r="G474" s="223"/>
      <c r="H474" s="225">
        <v>4.4800000000000004</v>
      </c>
      <c r="I474" s="226"/>
      <c r="J474" s="223"/>
      <c r="K474" s="223"/>
      <c r="L474" s="227"/>
      <c r="M474" s="228"/>
      <c r="N474" s="229"/>
      <c r="O474" s="229"/>
      <c r="P474" s="229"/>
      <c r="Q474" s="229"/>
      <c r="R474" s="229"/>
      <c r="S474" s="229"/>
      <c r="T474" s="23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1" t="s">
        <v>126</v>
      </c>
      <c r="AU474" s="231" t="s">
        <v>77</v>
      </c>
      <c r="AV474" s="13" t="s">
        <v>77</v>
      </c>
      <c r="AW474" s="13" t="s">
        <v>32</v>
      </c>
      <c r="AX474" s="13" t="s">
        <v>70</v>
      </c>
      <c r="AY474" s="231" t="s">
        <v>108</v>
      </c>
    </row>
    <row r="475" s="13" customFormat="1">
      <c r="A475" s="13"/>
      <c r="B475" s="222"/>
      <c r="C475" s="223"/>
      <c r="D475" s="215" t="s">
        <v>126</v>
      </c>
      <c r="E475" s="232" t="s">
        <v>19</v>
      </c>
      <c r="F475" s="224" t="s">
        <v>384</v>
      </c>
      <c r="G475" s="223"/>
      <c r="H475" s="225">
        <v>4.8899999999999997</v>
      </c>
      <c r="I475" s="226"/>
      <c r="J475" s="223"/>
      <c r="K475" s="223"/>
      <c r="L475" s="227"/>
      <c r="M475" s="228"/>
      <c r="N475" s="229"/>
      <c r="O475" s="229"/>
      <c r="P475" s="229"/>
      <c r="Q475" s="229"/>
      <c r="R475" s="229"/>
      <c r="S475" s="229"/>
      <c r="T475" s="23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1" t="s">
        <v>126</v>
      </c>
      <c r="AU475" s="231" t="s">
        <v>77</v>
      </c>
      <c r="AV475" s="13" t="s">
        <v>77</v>
      </c>
      <c r="AW475" s="13" t="s">
        <v>32</v>
      </c>
      <c r="AX475" s="13" t="s">
        <v>70</v>
      </c>
      <c r="AY475" s="231" t="s">
        <v>108</v>
      </c>
    </row>
    <row r="476" s="13" customFormat="1">
      <c r="A476" s="13"/>
      <c r="B476" s="222"/>
      <c r="C476" s="223"/>
      <c r="D476" s="215" t="s">
        <v>126</v>
      </c>
      <c r="E476" s="232" t="s">
        <v>19</v>
      </c>
      <c r="F476" s="224" t="s">
        <v>385</v>
      </c>
      <c r="G476" s="223"/>
      <c r="H476" s="225">
        <v>4.0099999999999998</v>
      </c>
      <c r="I476" s="226"/>
      <c r="J476" s="223"/>
      <c r="K476" s="223"/>
      <c r="L476" s="227"/>
      <c r="M476" s="228"/>
      <c r="N476" s="229"/>
      <c r="O476" s="229"/>
      <c r="P476" s="229"/>
      <c r="Q476" s="229"/>
      <c r="R476" s="229"/>
      <c r="S476" s="229"/>
      <c r="T476" s="23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1" t="s">
        <v>126</v>
      </c>
      <c r="AU476" s="231" t="s">
        <v>77</v>
      </c>
      <c r="AV476" s="13" t="s">
        <v>77</v>
      </c>
      <c r="AW476" s="13" t="s">
        <v>32</v>
      </c>
      <c r="AX476" s="13" t="s">
        <v>70</v>
      </c>
      <c r="AY476" s="231" t="s">
        <v>108</v>
      </c>
    </row>
    <row r="477" s="13" customFormat="1">
      <c r="A477" s="13"/>
      <c r="B477" s="222"/>
      <c r="C477" s="223"/>
      <c r="D477" s="215" t="s">
        <v>126</v>
      </c>
      <c r="E477" s="232" t="s">
        <v>19</v>
      </c>
      <c r="F477" s="224" t="s">
        <v>386</v>
      </c>
      <c r="G477" s="223"/>
      <c r="H477" s="225">
        <v>2.4199999999999999</v>
      </c>
      <c r="I477" s="226"/>
      <c r="J477" s="223"/>
      <c r="K477" s="223"/>
      <c r="L477" s="227"/>
      <c r="M477" s="228"/>
      <c r="N477" s="229"/>
      <c r="O477" s="229"/>
      <c r="P477" s="229"/>
      <c r="Q477" s="229"/>
      <c r="R477" s="229"/>
      <c r="S477" s="229"/>
      <c r="T477" s="23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1" t="s">
        <v>126</v>
      </c>
      <c r="AU477" s="231" t="s">
        <v>77</v>
      </c>
      <c r="AV477" s="13" t="s">
        <v>77</v>
      </c>
      <c r="AW477" s="13" t="s">
        <v>32</v>
      </c>
      <c r="AX477" s="13" t="s">
        <v>70</v>
      </c>
      <c r="AY477" s="231" t="s">
        <v>108</v>
      </c>
    </row>
    <row r="478" s="13" customFormat="1">
      <c r="A478" s="13"/>
      <c r="B478" s="222"/>
      <c r="C478" s="223"/>
      <c r="D478" s="215" t="s">
        <v>126</v>
      </c>
      <c r="E478" s="232" t="s">
        <v>19</v>
      </c>
      <c r="F478" s="224" t="s">
        <v>387</v>
      </c>
      <c r="G478" s="223"/>
      <c r="H478" s="225">
        <v>3.4100000000000001</v>
      </c>
      <c r="I478" s="226"/>
      <c r="J478" s="223"/>
      <c r="K478" s="223"/>
      <c r="L478" s="227"/>
      <c r="M478" s="228"/>
      <c r="N478" s="229"/>
      <c r="O478" s="229"/>
      <c r="P478" s="229"/>
      <c r="Q478" s="229"/>
      <c r="R478" s="229"/>
      <c r="S478" s="229"/>
      <c r="T478" s="23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1" t="s">
        <v>126</v>
      </c>
      <c r="AU478" s="231" t="s">
        <v>77</v>
      </c>
      <c r="AV478" s="13" t="s">
        <v>77</v>
      </c>
      <c r="AW478" s="13" t="s">
        <v>32</v>
      </c>
      <c r="AX478" s="13" t="s">
        <v>70</v>
      </c>
      <c r="AY478" s="231" t="s">
        <v>108</v>
      </c>
    </row>
    <row r="479" s="13" customFormat="1">
      <c r="A479" s="13"/>
      <c r="B479" s="222"/>
      <c r="C479" s="223"/>
      <c r="D479" s="215" t="s">
        <v>126</v>
      </c>
      <c r="E479" s="232" t="s">
        <v>19</v>
      </c>
      <c r="F479" s="224" t="s">
        <v>388</v>
      </c>
      <c r="G479" s="223"/>
      <c r="H479" s="225">
        <v>3.4100000000000001</v>
      </c>
      <c r="I479" s="226"/>
      <c r="J479" s="223"/>
      <c r="K479" s="223"/>
      <c r="L479" s="227"/>
      <c r="M479" s="228"/>
      <c r="N479" s="229"/>
      <c r="O479" s="229"/>
      <c r="P479" s="229"/>
      <c r="Q479" s="229"/>
      <c r="R479" s="229"/>
      <c r="S479" s="229"/>
      <c r="T479" s="23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1" t="s">
        <v>126</v>
      </c>
      <c r="AU479" s="231" t="s">
        <v>77</v>
      </c>
      <c r="AV479" s="13" t="s">
        <v>77</v>
      </c>
      <c r="AW479" s="13" t="s">
        <v>32</v>
      </c>
      <c r="AX479" s="13" t="s">
        <v>70</v>
      </c>
      <c r="AY479" s="231" t="s">
        <v>108</v>
      </c>
    </row>
    <row r="480" s="13" customFormat="1">
      <c r="A480" s="13"/>
      <c r="B480" s="222"/>
      <c r="C480" s="223"/>
      <c r="D480" s="215" t="s">
        <v>126</v>
      </c>
      <c r="E480" s="232" t="s">
        <v>19</v>
      </c>
      <c r="F480" s="224" t="s">
        <v>389</v>
      </c>
      <c r="G480" s="223"/>
      <c r="H480" s="225">
        <v>2.4199999999999999</v>
      </c>
      <c r="I480" s="226"/>
      <c r="J480" s="223"/>
      <c r="K480" s="223"/>
      <c r="L480" s="227"/>
      <c r="M480" s="228"/>
      <c r="N480" s="229"/>
      <c r="O480" s="229"/>
      <c r="P480" s="229"/>
      <c r="Q480" s="229"/>
      <c r="R480" s="229"/>
      <c r="S480" s="229"/>
      <c r="T480" s="23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1" t="s">
        <v>126</v>
      </c>
      <c r="AU480" s="231" t="s">
        <v>77</v>
      </c>
      <c r="AV480" s="13" t="s">
        <v>77</v>
      </c>
      <c r="AW480" s="13" t="s">
        <v>32</v>
      </c>
      <c r="AX480" s="13" t="s">
        <v>70</v>
      </c>
      <c r="AY480" s="231" t="s">
        <v>108</v>
      </c>
    </row>
    <row r="481" s="13" customFormat="1">
      <c r="A481" s="13"/>
      <c r="B481" s="222"/>
      <c r="C481" s="223"/>
      <c r="D481" s="215" t="s">
        <v>126</v>
      </c>
      <c r="E481" s="232" t="s">
        <v>19</v>
      </c>
      <c r="F481" s="224" t="s">
        <v>390</v>
      </c>
      <c r="G481" s="223"/>
      <c r="H481" s="225">
        <v>1.47</v>
      </c>
      <c r="I481" s="226"/>
      <c r="J481" s="223"/>
      <c r="K481" s="223"/>
      <c r="L481" s="227"/>
      <c r="M481" s="228"/>
      <c r="N481" s="229"/>
      <c r="O481" s="229"/>
      <c r="P481" s="229"/>
      <c r="Q481" s="229"/>
      <c r="R481" s="229"/>
      <c r="S481" s="229"/>
      <c r="T481" s="23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1" t="s">
        <v>126</v>
      </c>
      <c r="AU481" s="231" t="s">
        <v>77</v>
      </c>
      <c r="AV481" s="13" t="s">
        <v>77</v>
      </c>
      <c r="AW481" s="13" t="s">
        <v>32</v>
      </c>
      <c r="AX481" s="13" t="s">
        <v>70</v>
      </c>
      <c r="AY481" s="231" t="s">
        <v>108</v>
      </c>
    </row>
    <row r="482" s="13" customFormat="1">
      <c r="A482" s="13"/>
      <c r="B482" s="222"/>
      <c r="C482" s="223"/>
      <c r="D482" s="215" t="s">
        <v>126</v>
      </c>
      <c r="E482" s="232" t="s">
        <v>19</v>
      </c>
      <c r="F482" s="224" t="s">
        <v>391</v>
      </c>
      <c r="G482" s="223"/>
      <c r="H482" s="225">
        <v>1.6299999999999999</v>
      </c>
      <c r="I482" s="226"/>
      <c r="J482" s="223"/>
      <c r="K482" s="223"/>
      <c r="L482" s="227"/>
      <c r="M482" s="228"/>
      <c r="N482" s="229"/>
      <c r="O482" s="229"/>
      <c r="P482" s="229"/>
      <c r="Q482" s="229"/>
      <c r="R482" s="229"/>
      <c r="S482" s="229"/>
      <c r="T482" s="23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1" t="s">
        <v>126</v>
      </c>
      <c r="AU482" s="231" t="s">
        <v>77</v>
      </c>
      <c r="AV482" s="13" t="s">
        <v>77</v>
      </c>
      <c r="AW482" s="13" t="s">
        <v>32</v>
      </c>
      <c r="AX482" s="13" t="s">
        <v>70</v>
      </c>
      <c r="AY482" s="231" t="s">
        <v>108</v>
      </c>
    </row>
    <row r="483" s="13" customFormat="1">
      <c r="A483" s="13"/>
      <c r="B483" s="222"/>
      <c r="C483" s="223"/>
      <c r="D483" s="215" t="s">
        <v>126</v>
      </c>
      <c r="E483" s="232" t="s">
        <v>19</v>
      </c>
      <c r="F483" s="224" t="s">
        <v>392</v>
      </c>
      <c r="G483" s="223"/>
      <c r="H483" s="225">
        <v>1.47</v>
      </c>
      <c r="I483" s="226"/>
      <c r="J483" s="223"/>
      <c r="K483" s="223"/>
      <c r="L483" s="227"/>
      <c r="M483" s="228"/>
      <c r="N483" s="229"/>
      <c r="O483" s="229"/>
      <c r="P483" s="229"/>
      <c r="Q483" s="229"/>
      <c r="R483" s="229"/>
      <c r="S483" s="229"/>
      <c r="T483" s="23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1" t="s">
        <v>126</v>
      </c>
      <c r="AU483" s="231" t="s">
        <v>77</v>
      </c>
      <c r="AV483" s="13" t="s">
        <v>77</v>
      </c>
      <c r="AW483" s="13" t="s">
        <v>32</v>
      </c>
      <c r="AX483" s="13" t="s">
        <v>70</v>
      </c>
      <c r="AY483" s="231" t="s">
        <v>108</v>
      </c>
    </row>
    <row r="484" s="13" customFormat="1">
      <c r="A484" s="13"/>
      <c r="B484" s="222"/>
      <c r="C484" s="223"/>
      <c r="D484" s="215" t="s">
        <v>126</v>
      </c>
      <c r="E484" s="232" t="s">
        <v>19</v>
      </c>
      <c r="F484" s="224" t="s">
        <v>393</v>
      </c>
      <c r="G484" s="223"/>
      <c r="H484" s="225">
        <v>1.8</v>
      </c>
      <c r="I484" s="226"/>
      <c r="J484" s="223"/>
      <c r="K484" s="223"/>
      <c r="L484" s="227"/>
      <c r="M484" s="228"/>
      <c r="N484" s="229"/>
      <c r="O484" s="229"/>
      <c r="P484" s="229"/>
      <c r="Q484" s="229"/>
      <c r="R484" s="229"/>
      <c r="S484" s="229"/>
      <c r="T484" s="23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1" t="s">
        <v>126</v>
      </c>
      <c r="AU484" s="231" t="s">
        <v>77</v>
      </c>
      <c r="AV484" s="13" t="s">
        <v>77</v>
      </c>
      <c r="AW484" s="13" t="s">
        <v>32</v>
      </c>
      <c r="AX484" s="13" t="s">
        <v>70</v>
      </c>
      <c r="AY484" s="231" t="s">
        <v>108</v>
      </c>
    </row>
    <row r="485" s="13" customFormat="1">
      <c r="A485" s="13"/>
      <c r="B485" s="222"/>
      <c r="C485" s="223"/>
      <c r="D485" s="215" t="s">
        <v>126</v>
      </c>
      <c r="E485" s="232" t="s">
        <v>19</v>
      </c>
      <c r="F485" s="224" t="s">
        <v>394</v>
      </c>
      <c r="G485" s="223"/>
      <c r="H485" s="225">
        <v>4.2999999999999998</v>
      </c>
      <c r="I485" s="226"/>
      <c r="J485" s="223"/>
      <c r="K485" s="223"/>
      <c r="L485" s="227"/>
      <c r="M485" s="228"/>
      <c r="N485" s="229"/>
      <c r="O485" s="229"/>
      <c r="P485" s="229"/>
      <c r="Q485" s="229"/>
      <c r="R485" s="229"/>
      <c r="S485" s="229"/>
      <c r="T485" s="23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1" t="s">
        <v>126</v>
      </c>
      <c r="AU485" s="231" t="s">
        <v>77</v>
      </c>
      <c r="AV485" s="13" t="s">
        <v>77</v>
      </c>
      <c r="AW485" s="13" t="s">
        <v>32</v>
      </c>
      <c r="AX485" s="13" t="s">
        <v>70</v>
      </c>
      <c r="AY485" s="231" t="s">
        <v>108</v>
      </c>
    </row>
    <row r="486" s="13" customFormat="1">
      <c r="A486" s="13"/>
      <c r="B486" s="222"/>
      <c r="C486" s="223"/>
      <c r="D486" s="215" t="s">
        <v>126</v>
      </c>
      <c r="E486" s="232" t="s">
        <v>19</v>
      </c>
      <c r="F486" s="224" t="s">
        <v>398</v>
      </c>
      <c r="G486" s="223"/>
      <c r="H486" s="225">
        <v>2.3799999999999999</v>
      </c>
      <c r="I486" s="226"/>
      <c r="J486" s="223"/>
      <c r="K486" s="223"/>
      <c r="L486" s="227"/>
      <c r="M486" s="228"/>
      <c r="N486" s="229"/>
      <c r="O486" s="229"/>
      <c r="P486" s="229"/>
      <c r="Q486" s="229"/>
      <c r="R486" s="229"/>
      <c r="S486" s="229"/>
      <c r="T486" s="23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1" t="s">
        <v>126</v>
      </c>
      <c r="AU486" s="231" t="s">
        <v>77</v>
      </c>
      <c r="AV486" s="13" t="s">
        <v>77</v>
      </c>
      <c r="AW486" s="13" t="s">
        <v>32</v>
      </c>
      <c r="AX486" s="13" t="s">
        <v>70</v>
      </c>
      <c r="AY486" s="231" t="s">
        <v>108</v>
      </c>
    </row>
    <row r="487" s="13" customFormat="1">
      <c r="A487" s="13"/>
      <c r="B487" s="222"/>
      <c r="C487" s="223"/>
      <c r="D487" s="215" t="s">
        <v>126</v>
      </c>
      <c r="E487" s="232" t="s">
        <v>19</v>
      </c>
      <c r="F487" s="224" t="s">
        <v>399</v>
      </c>
      <c r="G487" s="223"/>
      <c r="H487" s="225">
        <v>3.21</v>
      </c>
      <c r="I487" s="226"/>
      <c r="J487" s="223"/>
      <c r="K487" s="223"/>
      <c r="L487" s="227"/>
      <c r="M487" s="228"/>
      <c r="N487" s="229"/>
      <c r="O487" s="229"/>
      <c r="P487" s="229"/>
      <c r="Q487" s="229"/>
      <c r="R487" s="229"/>
      <c r="S487" s="229"/>
      <c r="T487" s="23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1" t="s">
        <v>126</v>
      </c>
      <c r="AU487" s="231" t="s">
        <v>77</v>
      </c>
      <c r="AV487" s="13" t="s">
        <v>77</v>
      </c>
      <c r="AW487" s="13" t="s">
        <v>32</v>
      </c>
      <c r="AX487" s="13" t="s">
        <v>70</v>
      </c>
      <c r="AY487" s="231" t="s">
        <v>108</v>
      </c>
    </row>
    <row r="488" s="13" customFormat="1">
      <c r="A488" s="13"/>
      <c r="B488" s="222"/>
      <c r="C488" s="223"/>
      <c r="D488" s="215" t="s">
        <v>126</v>
      </c>
      <c r="E488" s="232" t="s">
        <v>19</v>
      </c>
      <c r="F488" s="224" t="s">
        <v>400</v>
      </c>
      <c r="G488" s="223"/>
      <c r="H488" s="225">
        <v>3.21</v>
      </c>
      <c r="I488" s="226"/>
      <c r="J488" s="223"/>
      <c r="K488" s="223"/>
      <c r="L488" s="227"/>
      <c r="M488" s="228"/>
      <c r="N488" s="229"/>
      <c r="O488" s="229"/>
      <c r="P488" s="229"/>
      <c r="Q488" s="229"/>
      <c r="R488" s="229"/>
      <c r="S488" s="229"/>
      <c r="T488" s="23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1" t="s">
        <v>126</v>
      </c>
      <c r="AU488" s="231" t="s">
        <v>77</v>
      </c>
      <c r="AV488" s="13" t="s">
        <v>77</v>
      </c>
      <c r="AW488" s="13" t="s">
        <v>32</v>
      </c>
      <c r="AX488" s="13" t="s">
        <v>70</v>
      </c>
      <c r="AY488" s="231" t="s">
        <v>108</v>
      </c>
    </row>
    <row r="489" s="13" customFormat="1">
      <c r="A489" s="13"/>
      <c r="B489" s="222"/>
      <c r="C489" s="223"/>
      <c r="D489" s="215" t="s">
        <v>126</v>
      </c>
      <c r="E489" s="232" t="s">
        <v>19</v>
      </c>
      <c r="F489" s="224" t="s">
        <v>401</v>
      </c>
      <c r="G489" s="223"/>
      <c r="H489" s="225">
        <v>2.4199999999999999</v>
      </c>
      <c r="I489" s="226"/>
      <c r="J489" s="223"/>
      <c r="K489" s="223"/>
      <c r="L489" s="227"/>
      <c r="M489" s="228"/>
      <c r="N489" s="229"/>
      <c r="O489" s="229"/>
      <c r="P489" s="229"/>
      <c r="Q489" s="229"/>
      <c r="R489" s="229"/>
      <c r="S489" s="229"/>
      <c r="T489" s="23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1" t="s">
        <v>126</v>
      </c>
      <c r="AU489" s="231" t="s">
        <v>77</v>
      </c>
      <c r="AV489" s="13" t="s">
        <v>77</v>
      </c>
      <c r="AW489" s="13" t="s">
        <v>32</v>
      </c>
      <c r="AX489" s="13" t="s">
        <v>70</v>
      </c>
      <c r="AY489" s="231" t="s">
        <v>108</v>
      </c>
    </row>
    <row r="490" s="14" customFormat="1">
      <c r="A490" s="14"/>
      <c r="B490" s="233"/>
      <c r="C490" s="234"/>
      <c r="D490" s="215" t="s">
        <v>126</v>
      </c>
      <c r="E490" s="235" t="s">
        <v>19</v>
      </c>
      <c r="F490" s="236" t="s">
        <v>162</v>
      </c>
      <c r="G490" s="234"/>
      <c r="H490" s="237">
        <v>59.829999999999998</v>
      </c>
      <c r="I490" s="238"/>
      <c r="J490" s="234"/>
      <c r="K490" s="234"/>
      <c r="L490" s="239"/>
      <c r="M490" s="240"/>
      <c r="N490" s="241"/>
      <c r="O490" s="241"/>
      <c r="P490" s="241"/>
      <c r="Q490" s="241"/>
      <c r="R490" s="241"/>
      <c r="S490" s="241"/>
      <c r="T490" s="24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3" t="s">
        <v>126</v>
      </c>
      <c r="AU490" s="243" t="s">
        <v>77</v>
      </c>
      <c r="AV490" s="14" t="s">
        <v>115</v>
      </c>
      <c r="AW490" s="14" t="s">
        <v>32</v>
      </c>
      <c r="AX490" s="14" t="s">
        <v>75</v>
      </c>
      <c r="AY490" s="243" t="s">
        <v>108</v>
      </c>
    </row>
    <row r="491" s="2" customFormat="1" ht="16.5" customHeight="1">
      <c r="A491" s="41"/>
      <c r="B491" s="42"/>
      <c r="C491" s="201" t="s">
        <v>219</v>
      </c>
      <c r="D491" s="201" t="s">
        <v>111</v>
      </c>
      <c r="E491" s="202" t="s">
        <v>498</v>
      </c>
      <c r="F491" s="203" t="s">
        <v>499</v>
      </c>
      <c r="G491" s="204" t="s">
        <v>155</v>
      </c>
      <c r="H491" s="205">
        <v>934.65200000000004</v>
      </c>
      <c r="I491" s="206"/>
      <c r="J491" s="207">
        <f>ROUND(I491*H491,2)</f>
        <v>0</v>
      </c>
      <c r="K491" s="208"/>
      <c r="L491" s="47"/>
      <c r="M491" s="209" t="s">
        <v>19</v>
      </c>
      <c r="N491" s="210" t="s">
        <v>41</v>
      </c>
      <c r="O491" s="87"/>
      <c r="P491" s="211">
        <f>O491*H491</f>
        <v>0</v>
      </c>
      <c r="Q491" s="211">
        <v>0.00029</v>
      </c>
      <c r="R491" s="211">
        <f>Q491*H491</f>
        <v>0.27104908</v>
      </c>
      <c r="S491" s="211">
        <v>0</v>
      </c>
      <c r="T491" s="212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13" t="s">
        <v>156</v>
      </c>
      <c r="AT491" s="213" t="s">
        <v>111</v>
      </c>
      <c r="AU491" s="213" t="s">
        <v>77</v>
      </c>
      <c r="AY491" s="20" t="s">
        <v>108</v>
      </c>
      <c r="BE491" s="214">
        <f>IF(N491="základní",J491,0)</f>
        <v>0</v>
      </c>
      <c r="BF491" s="214">
        <f>IF(N491="snížená",J491,0)</f>
        <v>0</v>
      </c>
      <c r="BG491" s="214">
        <f>IF(N491="zákl. přenesená",J491,0)</f>
        <v>0</v>
      </c>
      <c r="BH491" s="214">
        <f>IF(N491="sníž. přenesená",J491,0)</f>
        <v>0</v>
      </c>
      <c r="BI491" s="214">
        <f>IF(N491="nulová",J491,0)</f>
        <v>0</v>
      </c>
      <c r="BJ491" s="20" t="s">
        <v>75</v>
      </c>
      <c r="BK491" s="214">
        <f>ROUND(I491*H491,2)</f>
        <v>0</v>
      </c>
      <c r="BL491" s="20" t="s">
        <v>156</v>
      </c>
      <c r="BM491" s="213" t="s">
        <v>500</v>
      </c>
    </row>
    <row r="492" s="2" customFormat="1">
      <c r="A492" s="41"/>
      <c r="B492" s="42"/>
      <c r="C492" s="43"/>
      <c r="D492" s="215" t="s">
        <v>117</v>
      </c>
      <c r="E492" s="43"/>
      <c r="F492" s="216" t="s">
        <v>501</v>
      </c>
      <c r="G492" s="43"/>
      <c r="H492" s="43"/>
      <c r="I492" s="217"/>
      <c r="J492" s="43"/>
      <c r="K492" s="43"/>
      <c r="L492" s="47"/>
      <c r="M492" s="218"/>
      <c r="N492" s="219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117</v>
      </c>
      <c r="AU492" s="20" t="s">
        <v>77</v>
      </c>
    </row>
    <row r="493" s="2" customFormat="1">
      <c r="A493" s="41"/>
      <c r="B493" s="42"/>
      <c r="C493" s="43"/>
      <c r="D493" s="220" t="s">
        <v>119</v>
      </c>
      <c r="E493" s="43"/>
      <c r="F493" s="221" t="s">
        <v>502</v>
      </c>
      <c r="G493" s="43"/>
      <c r="H493" s="43"/>
      <c r="I493" s="217"/>
      <c r="J493" s="43"/>
      <c r="K493" s="43"/>
      <c r="L493" s="47"/>
      <c r="M493" s="218"/>
      <c r="N493" s="219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119</v>
      </c>
      <c r="AU493" s="20" t="s">
        <v>77</v>
      </c>
    </row>
    <row r="494" s="15" customFormat="1">
      <c r="A494" s="15"/>
      <c r="B494" s="255"/>
      <c r="C494" s="256"/>
      <c r="D494" s="215" t="s">
        <v>126</v>
      </c>
      <c r="E494" s="257" t="s">
        <v>19</v>
      </c>
      <c r="F494" s="258" t="s">
        <v>503</v>
      </c>
      <c r="G494" s="256"/>
      <c r="H494" s="257" t="s">
        <v>19</v>
      </c>
      <c r="I494" s="259"/>
      <c r="J494" s="256"/>
      <c r="K494" s="256"/>
      <c r="L494" s="260"/>
      <c r="M494" s="261"/>
      <c r="N494" s="262"/>
      <c r="O494" s="262"/>
      <c r="P494" s="262"/>
      <c r="Q494" s="262"/>
      <c r="R494" s="262"/>
      <c r="S494" s="262"/>
      <c r="T494" s="263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4" t="s">
        <v>126</v>
      </c>
      <c r="AU494" s="264" t="s">
        <v>77</v>
      </c>
      <c r="AV494" s="15" t="s">
        <v>75</v>
      </c>
      <c r="AW494" s="15" t="s">
        <v>32</v>
      </c>
      <c r="AX494" s="15" t="s">
        <v>70</v>
      </c>
      <c r="AY494" s="264" t="s">
        <v>108</v>
      </c>
    </row>
    <row r="495" s="13" customFormat="1">
      <c r="A495" s="13"/>
      <c r="B495" s="222"/>
      <c r="C495" s="223"/>
      <c r="D495" s="215" t="s">
        <v>126</v>
      </c>
      <c r="E495" s="232" t="s">
        <v>19</v>
      </c>
      <c r="F495" s="224" t="s">
        <v>504</v>
      </c>
      <c r="G495" s="223"/>
      <c r="H495" s="225">
        <v>29.114999999999998</v>
      </c>
      <c r="I495" s="226"/>
      <c r="J495" s="223"/>
      <c r="K495" s="223"/>
      <c r="L495" s="227"/>
      <c r="M495" s="228"/>
      <c r="N495" s="229"/>
      <c r="O495" s="229"/>
      <c r="P495" s="229"/>
      <c r="Q495" s="229"/>
      <c r="R495" s="229"/>
      <c r="S495" s="229"/>
      <c r="T495" s="23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1" t="s">
        <v>126</v>
      </c>
      <c r="AU495" s="231" t="s">
        <v>77</v>
      </c>
      <c r="AV495" s="13" t="s">
        <v>77</v>
      </c>
      <c r="AW495" s="13" t="s">
        <v>32</v>
      </c>
      <c r="AX495" s="13" t="s">
        <v>70</v>
      </c>
      <c r="AY495" s="231" t="s">
        <v>108</v>
      </c>
    </row>
    <row r="496" s="13" customFormat="1">
      <c r="A496" s="13"/>
      <c r="B496" s="222"/>
      <c r="C496" s="223"/>
      <c r="D496" s="215" t="s">
        <v>126</v>
      </c>
      <c r="E496" s="232" t="s">
        <v>19</v>
      </c>
      <c r="F496" s="224" t="s">
        <v>505</v>
      </c>
      <c r="G496" s="223"/>
      <c r="H496" s="225">
        <v>54.331000000000003</v>
      </c>
      <c r="I496" s="226"/>
      <c r="J496" s="223"/>
      <c r="K496" s="223"/>
      <c r="L496" s="227"/>
      <c r="M496" s="228"/>
      <c r="N496" s="229"/>
      <c r="O496" s="229"/>
      <c r="P496" s="229"/>
      <c r="Q496" s="229"/>
      <c r="R496" s="229"/>
      <c r="S496" s="229"/>
      <c r="T496" s="23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1" t="s">
        <v>126</v>
      </c>
      <c r="AU496" s="231" t="s">
        <v>77</v>
      </c>
      <c r="AV496" s="13" t="s">
        <v>77</v>
      </c>
      <c r="AW496" s="13" t="s">
        <v>32</v>
      </c>
      <c r="AX496" s="13" t="s">
        <v>70</v>
      </c>
      <c r="AY496" s="231" t="s">
        <v>108</v>
      </c>
    </row>
    <row r="497" s="13" customFormat="1">
      <c r="A497" s="13"/>
      <c r="B497" s="222"/>
      <c r="C497" s="223"/>
      <c r="D497" s="215" t="s">
        <v>126</v>
      </c>
      <c r="E497" s="232" t="s">
        <v>19</v>
      </c>
      <c r="F497" s="224" t="s">
        <v>506</v>
      </c>
      <c r="G497" s="223"/>
      <c r="H497" s="225">
        <v>23.399999999999999</v>
      </c>
      <c r="I497" s="226"/>
      <c r="J497" s="223"/>
      <c r="K497" s="223"/>
      <c r="L497" s="227"/>
      <c r="M497" s="228"/>
      <c r="N497" s="229"/>
      <c r="O497" s="229"/>
      <c r="P497" s="229"/>
      <c r="Q497" s="229"/>
      <c r="R497" s="229"/>
      <c r="S497" s="229"/>
      <c r="T497" s="23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1" t="s">
        <v>126</v>
      </c>
      <c r="AU497" s="231" t="s">
        <v>77</v>
      </c>
      <c r="AV497" s="13" t="s">
        <v>77</v>
      </c>
      <c r="AW497" s="13" t="s">
        <v>32</v>
      </c>
      <c r="AX497" s="13" t="s">
        <v>70</v>
      </c>
      <c r="AY497" s="231" t="s">
        <v>108</v>
      </c>
    </row>
    <row r="498" s="13" customFormat="1">
      <c r="A498" s="13"/>
      <c r="B498" s="222"/>
      <c r="C498" s="223"/>
      <c r="D498" s="215" t="s">
        <v>126</v>
      </c>
      <c r="E498" s="232" t="s">
        <v>19</v>
      </c>
      <c r="F498" s="224" t="s">
        <v>507</v>
      </c>
      <c r="G498" s="223"/>
      <c r="H498" s="225">
        <v>23.399999999999999</v>
      </c>
      <c r="I498" s="226"/>
      <c r="J498" s="223"/>
      <c r="K498" s="223"/>
      <c r="L498" s="227"/>
      <c r="M498" s="228"/>
      <c r="N498" s="229"/>
      <c r="O498" s="229"/>
      <c r="P498" s="229"/>
      <c r="Q498" s="229"/>
      <c r="R498" s="229"/>
      <c r="S498" s="229"/>
      <c r="T498" s="23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1" t="s">
        <v>126</v>
      </c>
      <c r="AU498" s="231" t="s">
        <v>77</v>
      </c>
      <c r="AV498" s="13" t="s">
        <v>77</v>
      </c>
      <c r="AW498" s="13" t="s">
        <v>32</v>
      </c>
      <c r="AX498" s="13" t="s">
        <v>70</v>
      </c>
      <c r="AY498" s="231" t="s">
        <v>108</v>
      </c>
    </row>
    <row r="499" s="13" customFormat="1">
      <c r="A499" s="13"/>
      <c r="B499" s="222"/>
      <c r="C499" s="223"/>
      <c r="D499" s="215" t="s">
        <v>126</v>
      </c>
      <c r="E499" s="232" t="s">
        <v>19</v>
      </c>
      <c r="F499" s="224" t="s">
        <v>508</v>
      </c>
      <c r="G499" s="223"/>
      <c r="H499" s="225">
        <v>21.149999999999999</v>
      </c>
      <c r="I499" s="226"/>
      <c r="J499" s="223"/>
      <c r="K499" s="223"/>
      <c r="L499" s="227"/>
      <c r="M499" s="228"/>
      <c r="N499" s="229"/>
      <c r="O499" s="229"/>
      <c r="P499" s="229"/>
      <c r="Q499" s="229"/>
      <c r="R499" s="229"/>
      <c r="S499" s="229"/>
      <c r="T499" s="23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1" t="s">
        <v>126</v>
      </c>
      <c r="AU499" s="231" t="s">
        <v>77</v>
      </c>
      <c r="AV499" s="13" t="s">
        <v>77</v>
      </c>
      <c r="AW499" s="13" t="s">
        <v>32</v>
      </c>
      <c r="AX499" s="13" t="s">
        <v>70</v>
      </c>
      <c r="AY499" s="231" t="s">
        <v>108</v>
      </c>
    </row>
    <row r="500" s="13" customFormat="1">
      <c r="A500" s="13"/>
      <c r="B500" s="222"/>
      <c r="C500" s="223"/>
      <c r="D500" s="215" t="s">
        <v>126</v>
      </c>
      <c r="E500" s="232" t="s">
        <v>19</v>
      </c>
      <c r="F500" s="224" t="s">
        <v>509</v>
      </c>
      <c r="G500" s="223"/>
      <c r="H500" s="225">
        <v>26.954999999999998</v>
      </c>
      <c r="I500" s="226"/>
      <c r="J500" s="223"/>
      <c r="K500" s="223"/>
      <c r="L500" s="227"/>
      <c r="M500" s="228"/>
      <c r="N500" s="229"/>
      <c r="O500" s="229"/>
      <c r="P500" s="229"/>
      <c r="Q500" s="229"/>
      <c r="R500" s="229"/>
      <c r="S500" s="229"/>
      <c r="T500" s="23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1" t="s">
        <v>126</v>
      </c>
      <c r="AU500" s="231" t="s">
        <v>77</v>
      </c>
      <c r="AV500" s="13" t="s">
        <v>77</v>
      </c>
      <c r="AW500" s="13" t="s">
        <v>32</v>
      </c>
      <c r="AX500" s="13" t="s">
        <v>70</v>
      </c>
      <c r="AY500" s="231" t="s">
        <v>108</v>
      </c>
    </row>
    <row r="501" s="13" customFormat="1">
      <c r="A501" s="13"/>
      <c r="B501" s="222"/>
      <c r="C501" s="223"/>
      <c r="D501" s="215" t="s">
        <v>126</v>
      </c>
      <c r="E501" s="232" t="s">
        <v>19</v>
      </c>
      <c r="F501" s="224" t="s">
        <v>510</v>
      </c>
      <c r="G501" s="223"/>
      <c r="H501" s="225">
        <v>21.149999999999999</v>
      </c>
      <c r="I501" s="226"/>
      <c r="J501" s="223"/>
      <c r="K501" s="223"/>
      <c r="L501" s="227"/>
      <c r="M501" s="228"/>
      <c r="N501" s="229"/>
      <c r="O501" s="229"/>
      <c r="P501" s="229"/>
      <c r="Q501" s="229"/>
      <c r="R501" s="229"/>
      <c r="S501" s="229"/>
      <c r="T501" s="23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1" t="s">
        <v>126</v>
      </c>
      <c r="AU501" s="231" t="s">
        <v>77</v>
      </c>
      <c r="AV501" s="13" t="s">
        <v>77</v>
      </c>
      <c r="AW501" s="13" t="s">
        <v>32</v>
      </c>
      <c r="AX501" s="13" t="s">
        <v>70</v>
      </c>
      <c r="AY501" s="231" t="s">
        <v>108</v>
      </c>
    </row>
    <row r="502" s="13" customFormat="1">
      <c r="A502" s="13"/>
      <c r="B502" s="222"/>
      <c r="C502" s="223"/>
      <c r="D502" s="215" t="s">
        <v>126</v>
      </c>
      <c r="E502" s="232" t="s">
        <v>19</v>
      </c>
      <c r="F502" s="224" t="s">
        <v>511</v>
      </c>
      <c r="G502" s="223"/>
      <c r="H502" s="225">
        <v>65.921000000000006</v>
      </c>
      <c r="I502" s="226"/>
      <c r="J502" s="223"/>
      <c r="K502" s="223"/>
      <c r="L502" s="227"/>
      <c r="M502" s="228"/>
      <c r="N502" s="229"/>
      <c r="O502" s="229"/>
      <c r="P502" s="229"/>
      <c r="Q502" s="229"/>
      <c r="R502" s="229"/>
      <c r="S502" s="229"/>
      <c r="T502" s="23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1" t="s">
        <v>126</v>
      </c>
      <c r="AU502" s="231" t="s">
        <v>77</v>
      </c>
      <c r="AV502" s="13" t="s">
        <v>77</v>
      </c>
      <c r="AW502" s="13" t="s">
        <v>32</v>
      </c>
      <c r="AX502" s="13" t="s">
        <v>70</v>
      </c>
      <c r="AY502" s="231" t="s">
        <v>108</v>
      </c>
    </row>
    <row r="503" s="13" customFormat="1">
      <c r="A503" s="13"/>
      <c r="B503" s="222"/>
      <c r="C503" s="223"/>
      <c r="D503" s="215" t="s">
        <v>126</v>
      </c>
      <c r="E503" s="232" t="s">
        <v>19</v>
      </c>
      <c r="F503" s="224" t="s">
        <v>512</v>
      </c>
      <c r="G503" s="223"/>
      <c r="H503" s="225">
        <v>33.298000000000002</v>
      </c>
      <c r="I503" s="226"/>
      <c r="J503" s="223"/>
      <c r="K503" s="223"/>
      <c r="L503" s="227"/>
      <c r="M503" s="228"/>
      <c r="N503" s="229"/>
      <c r="O503" s="229"/>
      <c r="P503" s="229"/>
      <c r="Q503" s="229"/>
      <c r="R503" s="229"/>
      <c r="S503" s="229"/>
      <c r="T503" s="23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1" t="s">
        <v>126</v>
      </c>
      <c r="AU503" s="231" t="s">
        <v>77</v>
      </c>
      <c r="AV503" s="13" t="s">
        <v>77</v>
      </c>
      <c r="AW503" s="13" t="s">
        <v>32</v>
      </c>
      <c r="AX503" s="13" t="s">
        <v>70</v>
      </c>
      <c r="AY503" s="231" t="s">
        <v>108</v>
      </c>
    </row>
    <row r="504" s="13" customFormat="1">
      <c r="A504" s="13"/>
      <c r="B504" s="222"/>
      <c r="C504" s="223"/>
      <c r="D504" s="215" t="s">
        <v>126</v>
      </c>
      <c r="E504" s="232" t="s">
        <v>19</v>
      </c>
      <c r="F504" s="224" t="s">
        <v>513</v>
      </c>
      <c r="G504" s="223"/>
      <c r="H504" s="225">
        <v>21.959</v>
      </c>
      <c r="I504" s="226"/>
      <c r="J504" s="223"/>
      <c r="K504" s="223"/>
      <c r="L504" s="227"/>
      <c r="M504" s="228"/>
      <c r="N504" s="229"/>
      <c r="O504" s="229"/>
      <c r="P504" s="229"/>
      <c r="Q504" s="229"/>
      <c r="R504" s="229"/>
      <c r="S504" s="229"/>
      <c r="T504" s="23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1" t="s">
        <v>126</v>
      </c>
      <c r="AU504" s="231" t="s">
        <v>77</v>
      </c>
      <c r="AV504" s="13" t="s">
        <v>77</v>
      </c>
      <c r="AW504" s="13" t="s">
        <v>32</v>
      </c>
      <c r="AX504" s="13" t="s">
        <v>70</v>
      </c>
      <c r="AY504" s="231" t="s">
        <v>108</v>
      </c>
    </row>
    <row r="505" s="13" customFormat="1">
      <c r="A505" s="13"/>
      <c r="B505" s="222"/>
      <c r="C505" s="223"/>
      <c r="D505" s="215" t="s">
        <v>126</v>
      </c>
      <c r="E505" s="232" t="s">
        <v>19</v>
      </c>
      <c r="F505" s="224" t="s">
        <v>514</v>
      </c>
      <c r="G505" s="223"/>
      <c r="H505" s="225">
        <v>22.096</v>
      </c>
      <c r="I505" s="226"/>
      <c r="J505" s="223"/>
      <c r="K505" s="223"/>
      <c r="L505" s="227"/>
      <c r="M505" s="228"/>
      <c r="N505" s="229"/>
      <c r="O505" s="229"/>
      <c r="P505" s="229"/>
      <c r="Q505" s="229"/>
      <c r="R505" s="229"/>
      <c r="S505" s="229"/>
      <c r="T505" s="23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1" t="s">
        <v>126</v>
      </c>
      <c r="AU505" s="231" t="s">
        <v>77</v>
      </c>
      <c r="AV505" s="13" t="s">
        <v>77</v>
      </c>
      <c r="AW505" s="13" t="s">
        <v>32</v>
      </c>
      <c r="AX505" s="13" t="s">
        <v>70</v>
      </c>
      <c r="AY505" s="231" t="s">
        <v>108</v>
      </c>
    </row>
    <row r="506" s="13" customFormat="1">
      <c r="A506" s="13"/>
      <c r="B506" s="222"/>
      <c r="C506" s="223"/>
      <c r="D506" s="215" t="s">
        <v>126</v>
      </c>
      <c r="E506" s="232" t="s">
        <v>19</v>
      </c>
      <c r="F506" s="224" t="s">
        <v>515</v>
      </c>
      <c r="G506" s="223"/>
      <c r="H506" s="225">
        <v>41.170000000000002</v>
      </c>
      <c r="I506" s="226"/>
      <c r="J506" s="223"/>
      <c r="K506" s="223"/>
      <c r="L506" s="227"/>
      <c r="M506" s="228"/>
      <c r="N506" s="229"/>
      <c r="O506" s="229"/>
      <c r="P506" s="229"/>
      <c r="Q506" s="229"/>
      <c r="R506" s="229"/>
      <c r="S506" s="229"/>
      <c r="T506" s="23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1" t="s">
        <v>126</v>
      </c>
      <c r="AU506" s="231" t="s">
        <v>77</v>
      </c>
      <c r="AV506" s="13" t="s">
        <v>77</v>
      </c>
      <c r="AW506" s="13" t="s">
        <v>32</v>
      </c>
      <c r="AX506" s="13" t="s">
        <v>70</v>
      </c>
      <c r="AY506" s="231" t="s">
        <v>108</v>
      </c>
    </row>
    <row r="507" s="13" customFormat="1">
      <c r="A507" s="13"/>
      <c r="B507" s="222"/>
      <c r="C507" s="223"/>
      <c r="D507" s="215" t="s">
        <v>126</v>
      </c>
      <c r="E507" s="232" t="s">
        <v>19</v>
      </c>
      <c r="F507" s="224" t="s">
        <v>516</v>
      </c>
      <c r="G507" s="223"/>
      <c r="H507" s="225">
        <v>18.286000000000001</v>
      </c>
      <c r="I507" s="226"/>
      <c r="J507" s="223"/>
      <c r="K507" s="223"/>
      <c r="L507" s="227"/>
      <c r="M507" s="228"/>
      <c r="N507" s="229"/>
      <c r="O507" s="229"/>
      <c r="P507" s="229"/>
      <c r="Q507" s="229"/>
      <c r="R507" s="229"/>
      <c r="S507" s="229"/>
      <c r="T507" s="23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1" t="s">
        <v>126</v>
      </c>
      <c r="AU507" s="231" t="s">
        <v>77</v>
      </c>
      <c r="AV507" s="13" t="s">
        <v>77</v>
      </c>
      <c r="AW507" s="13" t="s">
        <v>32</v>
      </c>
      <c r="AX507" s="13" t="s">
        <v>70</v>
      </c>
      <c r="AY507" s="231" t="s">
        <v>108</v>
      </c>
    </row>
    <row r="508" s="13" customFormat="1">
      <c r="A508" s="13"/>
      <c r="B508" s="222"/>
      <c r="C508" s="223"/>
      <c r="D508" s="215" t="s">
        <v>126</v>
      </c>
      <c r="E508" s="232" t="s">
        <v>19</v>
      </c>
      <c r="F508" s="224" t="s">
        <v>517</v>
      </c>
      <c r="G508" s="223"/>
      <c r="H508" s="225">
        <v>18.286000000000001</v>
      </c>
      <c r="I508" s="226"/>
      <c r="J508" s="223"/>
      <c r="K508" s="223"/>
      <c r="L508" s="227"/>
      <c r="M508" s="228"/>
      <c r="N508" s="229"/>
      <c r="O508" s="229"/>
      <c r="P508" s="229"/>
      <c r="Q508" s="229"/>
      <c r="R508" s="229"/>
      <c r="S508" s="229"/>
      <c r="T508" s="23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1" t="s">
        <v>126</v>
      </c>
      <c r="AU508" s="231" t="s">
        <v>77</v>
      </c>
      <c r="AV508" s="13" t="s">
        <v>77</v>
      </c>
      <c r="AW508" s="13" t="s">
        <v>32</v>
      </c>
      <c r="AX508" s="13" t="s">
        <v>70</v>
      </c>
      <c r="AY508" s="231" t="s">
        <v>108</v>
      </c>
    </row>
    <row r="509" s="13" customFormat="1">
      <c r="A509" s="13"/>
      <c r="B509" s="222"/>
      <c r="C509" s="223"/>
      <c r="D509" s="215" t="s">
        <v>126</v>
      </c>
      <c r="E509" s="232" t="s">
        <v>19</v>
      </c>
      <c r="F509" s="224" t="s">
        <v>518</v>
      </c>
      <c r="G509" s="223"/>
      <c r="H509" s="225">
        <v>21.327999999999999</v>
      </c>
      <c r="I509" s="226"/>
      <c r="J509" s="223"/>
      <c r="K509" s="223"/>
      <c r="L509" s="227"/>
      <c r="M509" s="228"/>
      <c r="N509" s="229"/>
      <c r="O509" s="229"/>
      <c r="P509" s="229"/>
      <c r="Q509" s="229"/>
      <c r="R509" s="229"/>
      <c r="S509" s="229"/>
      <c r="T509" s="23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1" t="s">
        <v>126</v>
      </c>
      <c r="AU509" s="231" t="s">
        <v>77</v>
      </c>
      <c r="AV509" s="13" t="s">
        <v>77</v>
      </c>
      <c r="AW509" s="13" t="s">
        <v>32</v>
      </c>
      <c r="AX509" s="13" t="s">
        <v>70</v>
      </c>
      <c r="AY509" s="231" t="s">
        <v>108</v>
      </c>
    </row>
    <row r="510" s="13" customFormat="1">
      <c r="A510" s="13"/>
      <c r="B510" s="222"/>
      <c r="C510" s="223"/>
      <c r="D510" s="215" t="s">
        <v>126</v>
      </c>
      <c r="E510" s="232" t="s">
        <v>19</v>
      </c>
      <c r="F510" s="224" t="s">
        <v>519</v>
      </c>
      <c r="G510" s="223"/>
      <c r="H510" s="225">
        <v>21.327999999999999</v>
      </c>
      <c r="I510" s="226"/>
      <c r="J510" s="223"/>
      <c r="K510" s="223"/>
      <c r="L510" s="227"/>
      <c r="M510" s="228"/>
      <c r="N510" s="229"/>
      <c r="O510" s="229"/>
      <c r="P510" s="229"/>
      <c r="Q510" s="229"/>
      <c r="R510" s="229"/>
      <c r="S510" s="229"/>
      <c r="T510" s="23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1" t="s">
        <v>126</v>
      </c>
      <c r="AU510" s="231" t="s">
        <v>77</v>
      </c>
      <c r="AV510" s="13" t="s">
        <v>77</v>
      </c>
      <c r="AW510" s="13" t="s">
        <v>32</v>
      </c>
      <c r="AX510" s="13" t="s">
        <v>70</v>
      </c>
      <c r="AY510" s="231" t="s">
        <v>108</v>
      </c>
    </row>
    <row r="511" s="13" customFormat="1">
      <c r="A511" s="13"/>
      <c r="B511" s="222"/>
      <c r="C511" s="223"/>
      <c r="D511" s="215" t="s">
        <v>126</v>
      </c>
      <c r="E511" s="232" t="s">
        <v>19</v>
      </c>
      <c r="F511" s="224" t="s">
        <v>520</v>
      </c>
      <c r="G511" s="223"/>
      <c r="H511" s="225">
        <v>18.286000000000001</v>
      </c>
      <c r="I511" s="226"/>
      <c r="J511" s="223"/>
      <c r="K511" s="223"/>
      <c r="L511" s="227"/>
      <c r="M511" s="228"/>
      <c r="N511" s="229"/>
      <c r="O511" s="229"/>
      <c r="P511" s="229"/>
      <c r="Q511" s="229"/>
      <c r="R511" s="229"/>
      <c r="S511" s="229"/>
      <c r="T511" s="23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1" t="s">
        <v>126</v>
      </c>
      <c r="AU511" s="231" t="s">
        <v>77</v>
      </c>
      <c r="AV511" s="13" t="s">
        <v>77</v>
      </c>
      <c r="AW511" s="13" t="s">
        <v>32</v>
      </c>
      <c r="AX511" s="13" t="s">
        <v>70</v>
      </c>
      <c r="AY511" s="231" t="s">
        <v>108</v>
      </c>
    </row>
    <row r="512" s="13" customFormat="1">
      <c r="A512" s="13"/>
      <c r="B512" s="222"/>
      <c r="C512" s="223"/>
      <c r="D512" s="215" t="s">
        <v>126</v>
      </c>
      <c r="E512" s="232" t="s">
        <v>19</v>
      </c>
      <c r="F512" s="224" t="s">
        <v>521</v>
      </c>
      <c r="G512" s="223"/>
      <c r="H512" s="225">
        <v>18.225999999999999</v>
      </c>
      <c r="I512" s="226"/>
      <c r="J512" s="223"/>
      <c r="K512" s="223"/>
      <c r="L512" s="227"/>
      <c r="M512" s="228"/>
      <c r="N512" s="229"/>
      <c r="O512" s="229"/>
      <c r="P512" s="229"/>
      <c r="Q512" s="229"/>
      <c r="R512" s="229"/>
      <c r="S512" s="229"/>
      <c r="T512" s="23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1" t="s">
        <v>126</v>
      </c>
      <c r="AU512" s="231" t="s">
        <v>77</v>
      </c>
      <c r="AV512" s="13" t="s">
        <v>77</v>
      </c>
      <c r="AW512" s="13" t="s">
        <v>32</v>
      </c>
      <c r="AX512" s="13" t="s">
        <v>70</v>
      </c>
      <c r="AY512" s="231" t="s">
        <v>108</v>
      </c>
    </row>
    <row r="513" s="13" customFormat="1">
      <c r="A513" s="13"/>
      <c r="B513" s="222"/>
      <c r="C513" s="223"/>
      <c r="D513" s="215" t="s">
        <v>126</v>
      </c>
      <c r="E513" s="232" t="s">
        <v>19</v>
      </c>
      <c r="F513" s="224" t="s">
        <v>522</v>
      </c>
      <c r="G513" s="223"/>
      <c r="H513" s="225">
        <v>57.207999999999998</v>
      </c>
      <c r="I513" s="226"/>
      <c r="J513" s="223"/>
      <c r="K513" s="223"/>
      <c r="L513" s="227"/>
      <c r="M513" s="228"/>
      <c r="N513" s="229"/>
      <c r="O513" s="229"/>
      <c r="P513" s="229"/>
      <c r="Q513" s="229"/>
      <c r="R513" s="229"/>
      <c r="S513" s="229"/>
      <c r="T513" s="23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1" t="s">
        <v>126</v>
      </c>
      <c r="AU513" s="231" t="s">
        <v>77</v>
      </c>
      <c r="AV513" s="13" t="s">
        <v>77</v>
      </c>
      <c r="AW513" s="13" t="s">
        <v>32</v>
      </c>
      <c r="AX513" s="13" t="s">
        <v>70</v>
      </c>
      <c r="AY513" s="231" t="s">
        <v>108</v>
      </c>
    </row>
    <row r="514" s="13" customFormat="1">
      <c r="A514" s="13"/>
      <c r="B514" s="222"/>
      <c r="C514" s="223"/>
      <c r="D514" s="215" t="s">
        <v>126</v>
      </c>
      <c r="E514" s="232" t="s">
        <v>19</v>
      </c>
      <c r="F514" s="224" t="s">
        <v>523</v>
      </c>
      <c r="G514" s="223"/>
      <c r="H514" s="225">
        <v>-3.355</v>
      </c>
      <c r="I514" s="226"/>
      <c r="J514" s="223"/>
      <c r="K514" s="223"/>
      <c r="L514" s="227"/>
      <c r="M514" s="228"/>
      <c r="N514" s="229"/>
      <c r="O514" s="229"/>
      <c r="P514" s="229"/>
      <c r="Q514" s="229"/>
      <c r="R514" s="229"/>
      <c r="S514" s="229"/>
      <c r="T514" s="23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1" t="s">
        <v>126</v>
      </c>
      <c r="AU514" s="231" t="s">
        <v>77</v>
      </c>
      <c r="AV514" s="13" t="s">
        <v>77</v>
      </c>
      <c r="AW514" s="13" t="s">
        <v>32</v>
      </c>
      <c r="AX514" s="13" t="s">
        <v>70</v>
      </c>
      <c r="AY514" s="231" t="s">
        <v>108</v>
      </c>
    </row>
    <row r="515" s="13" customFormat="1">
      <c r="A515" s="13"/>
      <c r="B515" s="222"/>
      <c r="C515" s="223"/>
      <c r="D515" s="215" t="s">
        <v>126</v>
      </c>
      <c r="E515" s="232" t="s">
        <v>19</v>
      </c>
      <c r="F515" s="224" t="s">
        <v>524</v>
      </c>
      <c r="G515" s="223"/>
      <c r="H515" s="225">
        <v>23.318999999999999</v>
      </c>
      <c r="I515" s="226"/>
      <c r="J515" s="223"/>
      <c r="K515" s="223"/>
      <c r="L515" s="227"/>
      <c r="M515" s="228"/>
      <c r="N515" s="229"/>
      <c r="O515" s="229"/>
      <c r="P515" s="229"/>
      <c r="Q515" s="229"/>
      <c r="R515" s="229"/>
      <c r="S515" s="229"/>
      <c r="T515" s="23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1" t="s">
        <v>126</v>
      </c>
      <c r="AU515" s="231" t="s">
        <v>77</v>
      </c>
      <c r="AV515" s="13" t="s">
        <v>77</v>
      </c>
      <c r="AW515" s="13" t="s">
        <v>32</v>
      </c>
      <c r="AX515" s="13" t="s">
        <v>70</v>
      </c>
      <c r="AY515" s="231" t="s">
        <v>108</v>
      </c>
    </row>
    <row r="516" s="13" customFormat="1">
      <c r="A516" s="13"/>
      <c r="B516" s="222"/>
      <c r="C516" s="223"/>
      <c r="D516" s="215" t="s">
        <v>126</v>
      </c>
      <c r="E516" s="232" t="s">
        <v>19</v>
      </c>
      <c r="F516" s="224" t="s">
        <v>525</v>
      </c>
      <c r="G516" s="223"/>
      <c r="H516" s="225">
        <v>60.162999999999997</v>
      </c>
      <c r="I516" s="226"/>
      <c r="J516" s="223"/>
      <c r="K516" s="223"/>
      <c r="L516" s="227"/>
      <c r="M516" s="228"/>
      <c r="N516" s="229"/>
      <c r="O516" s="229"/>
      <c r="P516" s="229"/>
      <c r="Q516" s="229"/>
      <c r="R516" s="229"/>
      <c r="S516" s="229"/>
      <c r="T516" s="23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1" t="s">
        <v>126</v>
      </c>
      <c r="AU516" s="231" t="s">
        <v>77</v>
      </c>
      <c r="AV516" s="13" t="s">
        <v>77</v>
      </c>
      <c r="AW516" s="13" t="s">
        <v>32</v>
      </c>
      <c r="AX516" s="13" t="s">
        <v>70</v>
      </c>
      <c r="AY516" s="231" t="s">
        <v>108</v>
      </c>
    </row>
    <row r="517" s="13" customFormat="1">
      <c r="A517" s="13"/>
      <c r="B517" s="222"/>
      <c r="C517" s="223"/>
      <c r="D517" s="215" t="s">
        <v>126</v>
      </c>
      <c r="E517" s="232" t="s">
        <v>19</v>
      </c>
      <c r="F517" s="224" t="s">
        <v>526</v>
      </c>
      <c r="G517" s="223"/>
      <c r="H517" s="225">
        <v>39.593000000000004</v>
      </c>
      <c r="I517" s="226"/>
      <c r="J517" s="223"/>
      <c r="K517" s="223"/>
      <c r="L517" s="227"/>
      <c r="M517" s="228"/>
      <c r="N517" s="229"/>
      <c r="O517" s="229"/>
      <c r="P517" s="229"/>
      <c r="Q517" s="229"/>
      <c r="R517" s="229"/>
      <c r="S517" s="229"/>
      <c r="T517" s="23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1" t="s">
        <v>126</v>
      </c>
      <c r="AU517" s="231" t="s">
        <v>77</v>
      </c>
      <c r="AV517" s="13" t="s">
        <v>77</v>
      </c>
      <c r="AW517" s="13" t="s">
        <v>32</v>
      </c>
      <c r="AX517" s="13" t="s">
        <v>70</v>
      </c>
      <c r="AY517" s="231" t="s">
        <v>108</v>
      </c>
    </row>
    <row r="518" s="13" customFormat="1">
      <c r="A518" s="13"/>
      <c r="B518" s="222"/>
      <c r="C518" s="223"/>
      <c r="D518" s="215" t="s">
        <v>126</v>
      </c>
      <c r="E518" s="232" t="s">
        <v>19</v>
      </c>
      <c r="F518" s="224" t="s">
        <v>527</v>
      </c>
      <c r="G518" s="223"/>
      <c r="H518" s="225">
        <v>10.031000000000001</v>
      </c>
      <c r="I518" s="226"/>
      <c r="J518" s="223"/>
      <c r="K518" s="223"/>
      <c r="L518" s="227"/>
      <c r="M518" s="228"/>
      <c r="N518" s="229"/>
      <c r="O518" s="229"/>
      <c r="P518" s="229"/>
      <c r="Q518" s="229"/>
      <c r="R518" s="229"/>
      <c r="S518" s="229"/>
      <c r="T518" s="23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1" t="s">
        <v>126</v>
      </c>
      <c r="AU518" s="231" t="s">
        <v>77</v>
      </c>
      <c r="AV518" s="13" t="s">
        <v>77</v>
      </c>
      <c r="AW518" s="13" t="s">
        <v>32</v>
      </c>
      <c r="AX518" s="13" t="s">
        <v>70</v>
      </c>
      <c r="AY518" s="231" t="s">
        <v>108</v>
      </c>
    </row>
    <row r="519" s="13" customFormat="1">
      <c r="A519" s="13"/>
      <c r="B519" s="222"/>
      <c r="C519" s="223"/>
      <c r="D519" s="215" t="s">
        <v>126</v>
      </c>
      <c r="E519" s="232" t="s">
        <v>19</v>
      </c>
      <c r="F519" s="224" t="s">
        <v>528</v>
      </c>
      <c r="G519" s="223"/>
      <c r="H519" s="225">
        <v>22.006</v>
      </c>
      <c r="I519" s="226"/>
      <c r="J519" s="223"/>
      <c r="K519" s="223"/>
      <c r="L519" s="227"/>
      <c r="M519" s="228"/>
      <c r="N519" s="229"/>
      <c r="O519" s="229"/>
      <c r="P519" s="229"/>
      <c r="Q519" s="229"/>
      <c r="R519" s="229"/>
      <c r="S519" s="229"/>
      <c r="T519" s="23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1" t="s">
        <v>126</v>
      </c>
      <c r="AU519" s="231" t="s">
        <v>77</v>
      </c>
      <c r="AV519" s="13" t="s">
        <v>77</v>
      </c>
      <c r="AW519" s="13" t="s">
        <v>32</v>
      </c>
      <c r="AX519" s="13" t="s">
        <v>70</v>
      </c>
      <c r="AY519" s="231" t="s">
        <v>108</v>
      </c>
    </row>
    <row r="520" s="13" customFormat="1">
      <c r="A520" s="13"/>
      <c r="B520" s="222"/>
      <c r="C520" s="223"/>
      <c r="D520" s="215" t="s">
        <v>126</v>
      </c>
      <c r="E520" s="232" t="s">
        <v>19</v>
      </c>
      <c r="F520" s="224" t="s">
        <v>529</v>
      </c>
      <c r="G520" s="223"/>
      <c r="H520" s="225">
        <v>21.881</v>
      </c>
      <c r="I520" s="226"/>
      <c r="J520" s="223"/>
      <c r="K520" s="223"/>
      <c r="L520" s="227"/>
      <c r="M520" s="228"/>
      <c r="N520" s="229"/>
      <c r="O520" s="229"/>
      <c r="P520" s="229"/>
      <c r="Q520" s="229"/>
      <c r="R520" s="229"/>
      <c r="S520" s="229"/>
      <c r="T520" s="23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1" t="s">
        <v>126</v>
      </c>
      <c r="AU520" s="231" t="s">
        <v>77</v>
      </c>
      <c r="AV520" s="13" t="s">
        <v>77</v>
      </c>
      <c r="AW520" s="13" t="s">
        <v>32</v>
      </c>
      <c r="AX520" s="13" t="s">
        <v>70</v>
      </c>
      <c r="AY520" s="231" t="s">
        <v>108</v>
      </c>
    </row>
    <row r="521" s="13" customFormat="1">
      <c r="A521" s="13"/>
      <c r="B521" s="222"/>
      <c r="C521" s="223"/>
      <c r="D521" s="215" t="s">
        <v>126</v>
      </c>
      <c r="E521" s="232" t="s">
        <v>19</v>
      </c>
      <c r="F521" s="224" t="s">
        <v>530</v>
      </c>
      <c r="G521" s="223"/>
      <c r="H521" s="225">
        <v>35.710999999999999</v>
      </c>
      <c r="I521" s="226"/>
      <c r="J521" s="223"/>
      <c r="K521" s="223"/>
      <c r="L521" s="227"/>
      <c r="M521" s="228"/>
      <c r="N521" s="229"/>
      <c r="O521" s="229"/>
      <c r="P521" s="229"/>
      <c r="Q521" s="229"/>
      <c r="R521" s="229"/>
      <c r="S521" s="229"/>
      <c r="T521" s="23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1" t="s">
        <v>126</v>
      </c>
      <c r="AU521" s="231" t="s">
        <v>77</v>
      </c>
      <c r="AV521" s="13" t="s">
        <v>77</v>
      </c>
      <c r="AW521" s="13" t="s">
        <v>32</v>
      </c>
      <c r="AX521" s="13" t="s">
        <v>70</v>
      </c>
      <c r="AY521" s="231" t="s">
        <v>108</v>
      </c>
    </row>
    <row r="522" s="13" customFormat="1">
      <c r="A522" s="13"/>
      <c r="B522" s="222"/>
      <c r="C522" s="223"/>
      <c r="D522" s="215" t="s">
        <v>126</v>
      </c>
      <c r="E522" s="232" t="s">
        <v>19</v>
      </c>
      <c r="F522" s="224" t="s">
        <v>531</v>
      </c>
      <c r="G522" s="223"/>
      <c r="H522" s="225">
        <v>18.274000000000001</v>
      </c>
      <c r="I522" s="226"/>
      <c r="J522" s="223"/>
      <c r="K522" s="223"/>
      <c r="L522" s="227"/>
      <c r="M522" s="228"/>
      <c r="N522" s="229"/>
      <c r="O522" s="229"/>
      <c r="P522" s="229"/>
      <c r="Q522" s="229"/>
      <c r="R522" s="229"/>
      <c r="S522" s="229"/>
      <c r="T522" s="23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1" t="s">
        <v>126</v>
      </c>
      <c r="AU522" s="231" t="s">
        <v>77</v>
      </c>
      <c r="AV522" s="13" t="s">
        <v>77</v>
      </c>
      <c r="AW522" s="13" t="s">
        <v>32</v>
      </c>
      <c r="AX522" s="13" t="s">
        <v>70</v>
      </c>
      <c r="AY522" s="231" t="s">
        <v>108</v>
      </c>
    </row>
    <row r="523" s="13" customFormat="1">
      <c r="A523" s="13"/>
      <c r="B523" s="222"/>
      <c r="C523" s="223"/>
      <c r="D523" s="215" t="s">
        <v>126</v>
      </c>
      <c r="E523" s="232" t="s">
        <v>19</v>
      </c>
      <c r="F523" s="224" t="s">
        <v>532</v>
      </c>
      <c r="G523" s="223"/>
      <c r="H523" s="225">
        <v>18.286000000000001</v>
      </c>
      <c r="I523" s="226"/>
      <c r="J523" s="223"/>
      <c r="K523" s="223"/>
      <c r="L523" s="227"/>
      <c r="M523" s="228"/>
      <c r="N523" s="229"/>
      <c r="O523" s="229"/>
      <c r="P523" s="229"/>
      <c r="Q523" s="229"/>
      <c r="R523" s="229"/>
      <c r="S523" s="229"/>
      <c r="T523" s="23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1" t="s">
        <v>126</v>
      </c>
      <c r="AU523" s="231" t="s">
        <v>77</v>
      </c>
      <c r="AV523" s="13" t="s">
        <v>77</v>
      </c>
      <c r="AW523" s="13" t="s">
        <v>32</v>
      </c>
      <c r="AX523" s="13" t="s">
        <v>70</v>
      </c>
      <c r="AY523" s="231" t="s">
        <v>108</v>
      </c>
    </row>
    <row r="524" s="13" customFormat="1">
      <c r="A524" s="13"/>
      <c r="B524" s="222"/>
      <c r="C524" s="223"/>
      <c r="D524" s="215" t="s">
        <v>126</v>
      </c>
      <c r="E524" s="232" t="s">
        <v>19</v>
      </c>
      <c r="F524" s="224" t="s">
        <v>533</v>
      </c>
      <c r="G524" s="223"/>
      <c r="H524" s="225">
        <v>21.399999999999999</v>
      </c>
      <c r="I524" s="226"/>
      <c r="J524" s="223"/>
      <c r="K524" s="223"/>
      <c r="L524" s="227"/>
      <c r="M524" s="228"/>
      <c r="N524" s="229"/>
      <c r="O524" s="229"/>
      <c r="P524" s="229"/>
      <c r="Q524" s="229"/>
      <c r="R524" s="229"/>
      <c r="S524" s="229"/>
      <c r="T524" s="23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1" t="s">
        <v>126</v>
      </c>
      <c r="AU524" s="231" t="s">
        <v>77</v>
      </c>
      <c r="AV524" s="13" t="s">
        <v>77</v>
      </c>
      <c r="AW524" s="13" t="s">
        <v>32</v>
      </c>
      <c r="AX524" s="13" t="s">
        <v>70</v>
      </c>
      <c r="AY524" s="231" t="s">
        <v>108</v>
      </c>
    </row>
    <row r="525" s="13" customFormat="1">
      <c r="A525" s="13"/>
      <c r="B525" s="222"/>
      <c r="C525" s="223"/>
      <c r="D525" s="215" t="s">
        <v>126</v>
      </c>
      <c r="E525" s="232" t="s">
        <v>19</v>
      </c>
      <c r="F525" s="224" t="s">
        <v>534</v>
      </c>
      <c r="G525" s="223"/>
      <c r="H525" s="225">
        <v>21.327999999999999</v>
      </c>
      <c r="I525" s="226"/>
      <c r="J525" s="223"/>
      <c r="K525" s="223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126</v>
      </c>
      <c r="AU525" s="231" t="s">
        <v>77</v>
      </c>
      <c r="AV525" s="13" t="s">
        <v>77</v>
      </c>
      <c r="AW525" s="13" t="s">
        <v>32</v>
      </c>
      <c r="AX525" s="13" t="s">
        <v>70</v>
      </c>
      <c r="AY525" s="231" t="s">
        <v>108</v>
      </c>
    </row>
    <row r="526" s="13" customFormat="1">
      <c r="A526" s="13"/>
      <c r="B526" s="222"/>
      <c r="C526" s="223"/>
      <c r="D526" s="215" t="s">
        <v>126</v>
      </c>
      <c r="E526" s="232" t="s">
        <v>19</v>
      </c>
      <c r="F526" s="224" t="s">
        <v>535</v>
      </c>
      <c r="G526" s="223"/>
      <c r="H526" s="225">
        <v>16.666</v>
      </c>
      <c r="I526" s="226"/>
      <c r="J526" s="223"/>
      <c r="K526" s="223"/>
      <c r="L526" s="227"/>
      <c r="M526" s="228"/>
      <c r="N526" s="229"/>
      <c r="O526" s="229"/>
      <c r="P526" s="229"/>
      <c r="Q526" s="229"/>
      <c r="R526" s="229"/>
      <c r="S526" s="229"/>
      <c r="T526" s="23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1" t="s">
        <v>126</v>
      </c>
      <c r="AU526" s="231" t="s">
        <v>77</v>
      </c>
      <c r="AV526" s="13" t="s">
        <v>77</v>
      </c>
      <c r="AW526" s="13" t="s">
        <v>32</v>
      </c>
      <c r="AX526" s="13" t="s">
        <v>70</v>
      </c>
      <c r="AY526" s="231" t="s">
        <v>108</v>
      </c>
    </row>
    <row r="527" s="13" customFormat="1">
      <c r="A527" s="13"/>
      <c r="B527" s="222"/>
      <c r="C527" s="223"/>
      <c r="D527" s="215" t="s">
        <v>126</v>
      </c>
      <c r="E527" s="232" t="s">
        <v>19</v>
      </c>
      <c r="F527" s="224" t="s">
        <v>536</v>
      </c>
      <c r="G527" s="223"/>
      <c r="H527" s="225">
        <v>18.286000000000001</v>
      </c>
      <c r="I527" s="226"/>
      <c r="J527" s="223"/>
      <c r="K527" s="223"/>
      <c r="L527" s="227"/>
      <c r="M527" s="228"/>
      <c r="N527" s="229"/>
      <c r="O527" s="229"/>
      <c r="P527" s="229"/>
      <c r="Q527" s="229"/>
      <c r="R527" s="229"/>
      <c r="S527" s="229"/>
      <c r="T527" s="23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1" t="s">
        <v>126</v>
      </c>
      <c r="AU527" s="231" t="s">
        <v>77</v>
      </c>
      <c r="AV527" s="13" t="s">
        <v>77</v>
      </c>
      <c r="AW527" s="13" t="s">
        <v>32</v>
      </c>
      <c r="AX527" s="13" t="s">
        <v>70</v>
      </c>
      <c r="AY527" s="231" t="s">
        <v>108</v>
      </c>
    </row>
    <row r="528" s="16" customFormat="1">
      <c r="A528" s="16"/>
      <c r="B528" s="265"/>
      <c r="C528" s="266"/>
      <c r="D528" s="215" t="s">
        <v>126</v>
      </c>
      <c r="E528" s="267" t="s">
        <v>19</v>
      </c>
      <c r="F528" s="268" t="s">
        <v>328</v>
      </c>
      <c r="G528" s="266"/>
      <c r="H528" s="269">
        <v>880.48199999999997</v>
      </c>
      <c r="I528" s="270"/>
      <c r="J528" s="266"/>
      <c r="K528" s="266"/>
      <c r="L528" s="271"/>
      <c r="M528" s="272"/>
      <c r="N528" s="273"/>
      <c r="O528" s="273"/>
      <c r="P528" s="273"/>
      <c r="Q528" s="273"/>
      <c r="R528" s="273"/>
      <c r="S528" s="273"/>
      <c r="T528" s="274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T528" s="275" t="s">
        <v>126</v>
      </c>
      <c r="AU528" s="275" t="s">
        <v>77</v>
      </c>
      <c r="AV528" s="16" t="s">
        <v>128</v>
      </c>
      <c r="AW528" s="16" t="s">
        <v>32</v>
      </c>
      <c r="AX528" s="16" t="s">
        <v>70</v>
      </c>
      <c r="AY528" s="275" t="s">
        <v>108</v>
      </c>
    </row>
    <row r="529" s="15" customFormat="1">
      <c r="A529" s="15"/>
      <c r="B529" s="255"/>
      <c r="C529" s="256"/>
      <c r="D529" s="215" t="s">
        <v>126</v>
      </c>
      <c r="E529" s="257" t="s">
        <v>19</v>
      </c>
      <c r="F529" s="258" t="s">
        <v>537</v>
      </c>
      <c r="G529" s="256"/>
      <c r="H529" s="257" t="s">
        <v>19</v>
      </c>
      <c r="I529" s="259"/>
      <c r="J529" s="256"/>
      <c r="K529" s="256"/>
      <c r="L529" s="260"/>
      <c r="M529" s="261"/>
      <c r="N529" s="262"/>
      <c r="O529" s="262"/>
      <c r="P529" s="262"/>
      <c r="Q529" s="262"/>
      <c r="R529" s="262"/>
      <c r="S529" s="262"/>
      <c r="T529" s="263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4" t="s">
        <v>126</v>
      </c>
      <c r="AU529" s="264" t="s">
        <v>77</v>
      </c>
      <c r="AV529" s="15" t="s">
        <v>75</v>
      </c>
      <c r="AW529" s="15" t="s">
        <v>32</v>
      </c>
      <c r="AX529" s="15" t="s">
        <v>70</v>
      </c>
      <c r="AY529" s="264" t="s">
        <v>108</v>
      </c>
    </row>
    <row r="530" s="13" customFormat="1">
      <c r="A530" s="13"/>
      <c r="B530" s="222"/>
      <c r="C530" s="223"/>
      <c r="D530" s="215" t="s">
        <v>126</v>
      </c>
      <c r="E530" s="232" t="s">
        <v>19</v>
      </c>
      <c r="F530" s="224" t="s">
        <v>538</v>
      </c>
      <c r="G530" s="223"/>
      <c r="H530" s="225">
        <v>0.78000000000000003</v>
      </c>
      <c r="I530" s="226"/>
      <c r="J530" s="223"/>
      <c r="K530" s="223"/>
      <c r="L530" s="227"/>
      <c r="M530" s="228"/>
      <c r="N530" s="229"/>
      <c r="O530" s="229"/>
      <c r="P530" s="229"/>
      <c r="Q530" s="229"/>
      <c r="R530" s="229"/>
      <c r="S530" s="229"/>
      <c r="T530" s="23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1" t="s">
        <v>126</v>
      </c>
      <c r="AU530" s="231" t="s">
        <v>77</v>
      </c>
      <c r="AV530" s="13" t="s">
        <v>77</v>
      </c>
      <c r="AW530" s="13" t="s">
        <v>32</v>
      </c>
      <c r="AX530" s="13" t="s">
        <v>70</v>
      </c>
      <c r="AY530" s="231" t="s">
        <v>108</v>
      </c>
    </row>
    <row r="531" s="13" customFormat="1">
      <c r="A531" s="13"/>
      <c r="B531" s="222"/>
      <c r="C531" s="223"/>
      <c r="D531" s="215" t="s">
        <v>126</v>
      </c>
      <c r="E531" s="232" t="s">
        <v>19</v>
      </c>
      <c r="F531" s="224" t="s">
        <v>539</v>
      </c>
      <c r="G531" s="223"/>
      <c r="H531" s="225">
        <v>0.79800000000000004</v>
      </c>
      <c r="I531" s="226"/>
      <c r="J531" s="223"/>
      <c r="K531" s="223"/>
      <c r="L531" s="227"/>
      <c r="M531" s="228"/>
      <c r="N531" s="229"/>
      <c r="O531" s="229"/>
      <c r="P531" s="229"/>
      <c r="Q531" s="229"/>
      <c r="R531" s="229"/>
      <c r="S531" s="229"/>
      <c r="T531" s="23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1" t="s">
        <v>126</v>
      </c>
      <c r="AU531" s="231" t="s">
        <v>77</v>
      </c>
      <c r="AV531" s="13" t="s">
        <v>77</v>
      </c>
      <c r="AW531" s="13" t="s">
        <v>32</v>
      </c>
      <c r="AX531" s="13" t="s">
        <v>70</v>
      </c>
      <c r="AY531" s="231" t="s">
        <v>108</v>
      </c>
    </row>
    <row r="532" s="13" customFormat="1">
      <c r="A532" s="13"/>
      <c r="B532" s="222"/>
      <c r="C532" s="223"/>
      <c r="D532" s="215" t="s">
        <v>126</v>
      </c>
      <c r="E532" s="232" t="s">
        <v>19</v>
      </c>
      <c r="F532" s="224" t="s">
        <v>540</v>
      </c>
      <c r="G532" s="223"/>
      <c r="H532" s="225">
        <v>1.149</v>
      </c>
      <c r="I532" s="226"/>
      <c r="J532" s="223"/>
      <c r="K532" s="223"/>
      <c r="L532" s="227"/>
      <c r="M532" s="228"/>
      <c r="N532" s="229"/>
      <c r="O532" s="229"/>
      <c r="P532" s="229"/>
      <c r="Q532" s="229"/>
      <c r="R532" s="229"/>
      <c r="S532" s="229"/>
      <c r="T532" s="23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1" t="s">
        <v>126</v>
      </c>
      <c r="AU532" s="231" t="s">
        <v>77</v>
      </c>
      <c r="AV532" s="13" t="s">
        <v>77</v>
      </c>
      <c r="AW532" s="13" t="s">
        <v>32</v>
      </c>
      <c r="AX532" s="13" t="s">
        <v>70</v>
      </c>
      <c r="AY532" s="231" t="s">
        <v>108</v>
      </c>
    </row>
    <row r="533" s="13" customFormat="1">
      <c r="A533" s="13"/>
      <c r="B533" s="222"/>
      <c r="C533" s="223"/>
      <c r="D533" s="215" t="s">
        <v>126</v>
      </c>
      <c r="E533" s="232" t="s">
        <v>19</v>
      </c>
      <c r="F533" s="224" t="s">
        <v>541</v>
      </c>
      <c r="G533" s="223"/>
      <c r="H533" s="225">
        <v>1.149</v>
      </c>
      <c r="I533" s="226"/>
      <c r="J533" s="223"/>
      <c r="K533" s="223"/>
      <c r="L533" s="227"/>
      <c r="M533" s="228"/>
      <c r="N533" s="229"/>
      <c r="O533" s="229"/>
      <c r="P533" s="229"/>
      <c r="Q533" s="229"/>
      <c r="R533" s="229"/>
      <c r="S533" s="229"/>
      <c r="T533" s="23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1" t="s">
        <v>126</v>
      </c>
      <c r="AU533" s="231" t="s">
        <v>77</v>
      </c>
      <c r="AV533" s="13" t="s">
        <v>77</v>
      </c>
      <c r="AW533" s="13" t="s">
        <v>32</v>
      </c>
      <c r="AX533" s="13" t="s">
        <v>70</v>
      </c>
      <c r="AY533" s="231" t="s">
        <v>108</v>
      </c>
    </row>
    <row r="534" s="13" customFormat="1">
      <c r="A534" s="13"/>
      <c r="B534" s="222"/>
      <c r="C534" s="223"/>
      <c r="D534" s="215" t="s">
        <v>126</v>
      </c>
      <c r="E534" s="232" t="s">
        <v>19</v>
      </c>
      <c r="F534" s="224" t="s">
        <v>542</v>
      </c>
      <c r="G534" s="223"/>
      <c r="H534" s="225">
        <v>0.999</v>
      </c>
      <c r="I534" s="226"/>
      <c r="J534" s="223"/>
      <c r="K534" s="223"/>
      <c r="L534" s="227"/>
      <c r="M534" s="228"/>
      <c r="N534" s="229"/>
      <c r="O534" s="229"/>
      <c r="P534" s="229"/>
      <c r="Q534" s="229"/>
      <c r="R534" s="229"/>
      <c r="S534" s="229"/>
      <c r="T534" s="23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1" t="s">
        <v>126</v>
      </c>
      <c r="AU534" s="231" t="s">
        <v>77</v>
      </c>
      <c r="AV534" s="13" t="s">
        <v>77</v>
      </c>
      <c r="AW534" s="13" t="s">
        <v>32</v>
      </c>
      <c r="AX534" s="13" t="s">
        <v>70</v>
      </c>
      <c r="AY534" s="231" t="s">
        <v>108</v>
      </c>
    </row>
    <row r="535" s="13" customFormat="1">
      <c r="A535" s="13"/>
      <c r="B535" s="222"/>
      <c r="C535" s="223"/>
      <c r="D535" s="215" t="s">
        <v>126</v>
      </c>
      <c r="E535" s="232" t="s">
        <v>19</v>
      </c>
      <c r="F535" s="224" t="s">
        <v>543</v>
      </c>
      <c r="G535" s="223"/>
      <c r="H535" s="225">
        <v>1.1419999999999999</v>
      </c>
      <c r="I535" s="226"/>
      <c r="J535" s="223"/>
      <c r="K535" s="223"/>
      <c r="L535" s="227"/>
      <c r="M535" s="228"/>
      <c r="N535" s="229"/>
      <c r="O535" s="229"/>
      <c r="P535" s="229"/>
      <c r="Q535" s="229"/>
      <c r="R535" s="229"/>
      <c r="S535" s="229"/>
      <c r="T535" s="23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1" t="s">
        <v>126</v>
      </c>
      <c r="AU535" s="231" t="s">
        <v>77</v>
      </c>
      <c r="AV535" s="13" t="s">
        <v>77</v>
      </c>
      <c r="AW535" s="13" t="s">
        <v>32</v>
      </c>
      <c r="AX535" s="13" t="s">
        <v>70</v>
      </c>
      <c r="AY535" s="231" t="s">
        <v>108</v>
      </c>
    </row>
    <row r="536" s="13" customFormat="1">
      <c r="A536" s="13"/>
      <c r="B536" s="222"/>
      <c r="C536" s="223"/>
      <c r="D536" s="215" t="s">
        <v>126</v>
      </c>
      <c r="E536" s="232" t="s">
        <v>19</v>
      </c>
      <c r="F536" s="224" t="s">
        <v>544</v>
      </c>
      <c r="G536" s="223"/>
      <c r="H536" s="225">
        <v>1.29</v>
      </c>
      <c r="I536" s="226"/>
      <c r="J536" s="223"/>
      <c r="K536" s="223"/>
      <c r="L536" s="227"/>
      <c r="M536" s="228"/>
      <c r="N536" s="229"/>
      <c r="O536" s="229"/>
      <c r="P536" s="229"/>
      <c r="Q536" s="229"/>
      <c r="R536" s="229"/>
      <c r="S536" s="229"/>
      <c r="T536" s="23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1" t="s">
        <v>126</v>
      </c>
      <c r="AU536" s="231" t="s">
        <v>77</v>
      </c>
      <c r="AV536" s="13" t="s">
        <v>77</v>
      </c>
      <c r="AW536" s="13" t="s">
        <v>32</v>
      </c>
      <c r="AX536" s="13" t="s">
        <v>70</v>
      </c>
      <c r="AY536" s="231" t="s">
        <v>108</v>
      </c>
    </row>
    <row r="537" s="13" customFormat="1">
      <c r="A537" s="13"/>
      <c r="B537" s="222"/>
      <c r="C537" s="223"/>
      <c r="D537" s="215" t="s">
        <v>126</v>
      </c>
      <c r="E537" s="232" t="s">
        <v>19</v>
      </c>
      <c r="F537" s="224" t="s">
        <v>545</v>
      </c>
      <c r="G537" s="223"/>
      <c r="H537" s="225">
        <v>4.8399999999999999</v>
      </c>
      <c r="I537" s="226"/>
      <c r="J537" s="223"/>
      <c r="K537" s="223"/>
      <c r="L537" s="227"/>
      <c r="M537" s="228"/>
      <c r="N537" s="229"/>
      <c r="O537" s="229"/>
      <c r="P537" s="229"/>
      <c r="Q537" s="229"/>
      <c r="R537" s="229"/>
      <c r="S537" s="229"/>
      <c r="T537" s="23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1" t="s">
        <v>126</v>
      </c>
      <c r="AU537" s="231" t="s">
        <v>77</v>
      </c>
      <c r="AV537" s="13" t="s">
        <v>77</v>
      </c>
      <c r="AW537" s="13" t="s">
        <v>32</v>
      </c>
      <c r="AX537" s="13" t="s">
        <v>70</v>
      </c>
      <c r="AY537" s="231" t="s">
        <v>108</v>
      </c>
    </row>
    <row r="538" s="13" customFormat="1">
      <c r="A538" s="13"/>
      <c r="B538" s="222"/>
      <c r="C538" s="223"/>
      <c r="D538" s="215" t="s">
        <v>126</v>
      </c>
      <c r="E538" s="232" t="s">
        <v>19</v>
      </c>
      <c r="F538" s="224" t="s">
        <v>546</v>
      </c>
      <c r="G538" s="223"/>
      <c r="H538" s="225">
        <v>1.8009999999999999</v>
      </c>
      <c r="I538" s="226"/>
      <c r="J538" s="223"/>
      <c r="K538" s="223"/>
      <c r="L538" s="227"/>
      <c r="M538" s="228"/>
      <c r="N538" s="229"/>
      <c r="O538" s="229"/>
      <c r="P538" s="229"/>
      <c r="Q538" s="229"/>
      <c r="R538" s="229"/>
      <c r="S538" s="229"/>
      <c r="T538" s="23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1" t="s">
        <v>126</v>
      </c>
      <c r="AU538" s="231" t="s">
        <v>77</v>
      </c>
      <c r="AV538" s="13" t="s">
        <v>77</v>
      </c>
      <c r="AW538" s="13" t="s">
        <v>32</v>
      </c>
      <c r="AX538" s="13" t="s">
        <v>70</v>
      </c>
      <c r="AY538" s="231" t="s">
        <v>108</v>
      </c>
    </row>
    <row r="539" s="13" customFormat="1">
      <c r="A539" s="13"/>
      <c r="B539" s="222"/>
      <c r="C539" s="223"/>
      <c r="D539" s="215" t="s">
        <v>126</v>
      </c>
      <c r="E539" s="232" t="s">
        <v>19</v>
      </c>
      <c r="F539" s="224" t="s">
        <v>547</v>
      </c>
      <c r="G539" s="223"/>
      <c r="H539" s="225">
        <v>1.4630000000000001</v>
      </c>
      <c r="I539" s="226"/>
      <c r="J539" s="223"/>
      <c r="K539" s="223"/>
      <c r="L539" s="227"/>
      <c r="M539" s="228"/>
      <c r="N539" s="229"/>
      <c r="O539" s="229"/>
      <c r="P539" s="229"/>
      <c r="Q539" s="229"/>
      <c r="R539" s="229"/>
      <c r="S539" s="229"/>
      <c r="T539" s="23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1" t="s">
        <v>126</v>
      </c>
      <c r="AU539" s="231" t="s">
        <v>77</v>
      </c>
      <c r="AV539" s="13" t="s">
        <v>77</v>
      </c>
      <c r="AW539" s="13" t="s">
        <v>32</v>
      </c>
      <c r="AX539" s="13" t="s">
        <v>70</v>
      </c>
      <c r="AY539" s="231" t="s">
        <v>108</v>
      </c>
    </row>
    <row r="540" s="13" customFormat="1">
      <c r="A540" s="13"/>
      <c r="B540" s="222"/>
      <c r="C540" s="223"/>
      <c r="D540" s="215" t="s">
        <v>126</v>
      </c>
      <c r="E540" s="232" t="s">
        <v>19</v>
      </c>
      <c r="F540" s="224" t="s">
        <v>548</v>
      </c>
      <c r="G540" s="223"/>
      <c r="H540" s="225">
        <v>2.3180000000000001</v>
      </c>
      <c r="I540" s="226"/>
      <c r="J540" s="223"/>
      <c r="K540" s="223"/>
      <c r="L540" s="227"/>
      <c r="M540" s="228"/>
      <c r="N540" s="229"/>
      <c r="O540" s="229"/>
      <c r="P540" s="229"/>
      <c r="Q540" s="229"/>
      <c r="R540" s="229"/>
      <c r="S540" s="229"/>
      <c r="T540" s="23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1" t="s">
        <v>126</v>
      </c>
      <c r="AU540" s="231" t="s">
        <v>77</v>
      </c>
      <c r="AV540" s="13" t="s">
        <v>77</v>
      </c>
      <c r="AW540" s="13" t="s">
        <v>32</v>
      </c>
      <c r="AX540" s="13" t="s">
        <v>70</v>
      </c>
      <c r="AY540" s="231" t="s">
        <v>108</v>
      </c>
    </row>
    <row r="541" s="13" customFormat="1">
      <c r="A541" s="13"/>
      <c r="B541" s="222"/>
      <c r="C541" s="223"/>
      <c r="D541" s="215" t="s">
        <v>126</v>
      </c>
      <c r="E541" s="232" t="s">
        <v>19</v>
      </c>
      <c r="F541" s="224" t="s">
        <v>549</v>
      </c>
      <c r="G541" s="223"/>
      <c r="H541" s="225">
        <v>3.0790000000000002</v>
      </c>
      <c r="I541" s="226"/>
      <c r="J541" s="223"/>
      <c r="K541" s="223"/>
      <c r="L541" s="227"/>
      <c r="M541" s="228"/>
      <c r="N541" s="229"/>
      <c r="O541" s="229"/>
      <c r="P541" s="229"/>
      <c r="Q541" s="229"/>
      <c r="R541" s="229"/>
      <c r="S541" s="229"/>
      <c r="T541" s="23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1" t="s">
        <v>126</v>
      </c>
      <c r="AU541" s="231" t="s">
        <v>77</v>
      </c>
      <c r="AV541" s="13" t="s">
        <v>77</v>
      </c>
      <c r="AW541" s="13" t="s">
        <v>32</v>
      </c>
      <c r="AX541" s="13" t="s">
        <v>70</v>
      </c>
      <c r="AY541" s="231" t="s">
        <v>108</v>
      </c>
    </row>
    <row r="542" s="13" customFormat="1">
      <c r="A542" s="13"/>
      <c r="B542" s="222"/>
      <c r="C542" s="223"/>
      <c r="D542" s="215" t="s">
        <v>126</v>
      </c>
      <c r="E542" s="232" t="s">
        <v>19</v>
      </c>
      <c r="F542" s="224" t="s">
        <v>550</v>
      </c>
      <c r="G542" s="223"/>
      <c r="H542" s="225">
        <v>1.044</v>
      </c>
      <c r="I542" s="226"/>
      <c r="J542" s="223"/>
      <c r="K542" s="223"/>
      <c r="L542" s="227"/>
      <c r="M542" s="228"/>
      <c r="N542" s="229"/>
      <c r="O542" s="229"/>
      <c r="P542" s="229"/>
      <c r="Q542" s="229"/>
      <c r="R542" s="229"/>
      <c r="S542" s="229"/>
      <c r="T542" s="23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1" t="s">
        <v>126</v>
      </c>
      <c r="AU542" s="231" t="s">
        <v>77</v>
      </c>
      <c r="AV542" s="13" t="s">
        <v>77</v>
      </c>
      <c r="AW542" s="13" t="s">
        <v>32</v>
      </c>
      <c r="AX542" s="13" t="s">
        <v>70</v>
      </c>
      <c r="AY542" s="231" t="s">
        <v>108</v>
      </c>
    </row>
    <row r="543" s="13" customFormat="1">
      <c r="A543" s="13"/>
      <c r="B543" s="222"/>
      <c r="C543" s="223"/>
      <c r="D543" s="215" t="s">
        <v>126</v>
      </c>
      <c r="E543" s="232" t="s">
        <v>19</v>
      </c>
      <c r="F543" s="224" t="s">
        <v>551</v>
      </c>
      <c r="G543" s="223"/>
      <c r="H543" s="225">
        <v>1.044</v>
      </c>
      <c r="I543" s="226"/>
      <c r="J543" s="223"/>
      <c r="K543" s="223"/>
      <c r="L543" s="227"/>
      <c r="M543" s="228"/>
      <c r="N543" s="229"/>
      <c r="O543" s="229"/>
      <c r="P543" s="229"/>
      <c r="Q543" s="229"/>
      <c r="R543" s="229"/>
      <c r="S543" s="229"/>
      <c r="T543" s="23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1" t="s">
        <v>126</v>
      </c>
      <c r="AU543" s="231" t="s">
        <v>77</v>
      </c>
      <c r="AV543" s="13" t="s">
        <v>77</v>
      </c>
      <c r="AW543" s="13" t="s">
        <v>32</v>
      </c>
      <c r="AX543" s="13" t="s">
        <v>70</v>
      </c>
      <c r="AY543" s="231" t="s">
        <v>108</v>
      </c>
    </row>
    <row r="544" s="13" customFormat="1">
      <c r="A544" s="13"/>
      <c r="B544" s="222"/>
      <c r="C544" s="223"/>
      <c r="D544" s="215" t="s">
        <v>126</v>
      </c>
      <c r="E544" s="232" t="s">
        <v>19</v>
      </c>
      <c r="F544" s="224" t="s">
        <v>552</v>
      </c>
      <c r="G544" s="223"/>
      <c r="H544" s="225">
        <v>2.0880000000000001</v>
      </c>
      <c r="I544" s="226"/>
      <c r="J544" s="223"/>
      <c r="K544" s="223"/>
      <c r="L544" s="227"/>
      <c r="M544" s="228"/>
      <c r="N544" s="229"/>
      <c r="O544" s="229"/>
      <c r="P544" s="229"/>
      <c r="Q544" s="229"/>
      <c r="R544" s="229"/>
      <c r="S544" s="229"/>
      <c r="T544" s="23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1" t="s">
        <v>126</v>
      </c>
      <c r="AU544" s="231" t="s">
        <v>77</v>
      </c>
      <c r="AV544" s="13" t="s">
        <v>77</v>
      </c>
      <c r="AW544" s="13" t="s">
        <v>32</v>
      </c>
      <c r="AX544" s="13" t="s">
        <v>70</v>
      </c>
      <c r="AY544" s="231" t="s">
        <v>108</v>
      </c>
    </row>
    <row r="545" s="13" customFormat="1">
      <c r="A545" s="13"/>
      <c r="B545" s="222"/>
      <c r="C545" s="223"/>
      <c r="D545" s="215" t="s">
        <v>126</v>
      </c>
      <c r="E545" s="232" t="s">
        <v>19</v>
      </c>
      <c r="F545" s="224" t="s">
        <v>553</v>
      </c>
      <c r="G545" s="223"/>
      <c r="H545" s="225">
        <v>2.0880000000000001</v>
      </c>
      <c r="I545" s="226"/>
      <c r="J545" s="223"/>
      <c r="K545" s="223"/>
      <c r="L545" s="227"/>
      <c r="M545" s="228"/>
      <c r="N545" s="229"/>
      <c r="O545" s="229"/>
      <c r="P545" s="229"/>
      <c r="Q545" s="229"/>
      <c r="R545" s="229"/>
      <c r="S545" s="229"/>
      <c r="T545" s="23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1" t="s">
        <v>126</v>
      </c>
      <c r="AU545" s="231" t="s">
        <v>77</v>
      </c>
      <c r="AV545" s="13" t="s">
        <v>77</v>
      </c>
      <c r="AW545" s="13" t="s">
        <v>32</v>
      </c>
      <c r="AX545" s="13" t="s">
        <v>70</v>
      </c>
      <c r="AY545" s="231" t="s">
        <v>108</v>
      </c>
    </row>
    <row r="546" s="13" customFormat="1">
      <c r="A546" s="13"/>
      <c r="B546" s="222"/>
      <c r="C546" s="223"/>
      <c r="D546" s="215" t="s">
        <v>126</v>
      </c>
      <c r="E546" s="232" t="s">
        <v>19</v>
      </c>
      <c r="F546" s="224" t="s">
        <v>554</v>
      </c>
      <c r="G546" s="223"/>
      <c r="H546" s="225">
        <v>1.044</v>
      </c>
      <c r="I546" s="226"/>
      <c r="J546" s="223"/>
      <c r="K546" s="223"/>
      <c r="L546" s="227"/>
      <c r="M546" s="228"/>
      <c r="N546" s="229"/>
      <c r="O546" s="229"/>
      <c r="P546" s="229"/>
      <c r="Q546" s="229"/>
      <c r="R546" s="229"/>
      <c r="S546" s="229"/>
      <c r="T546" s="23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1" t="s">
        <v>126</v>
      </c>
      <c r="AU546" s="231" t="s">
        <v>77</v>
      </c>
      <c r="AV546" s="13" t="s">
        <v>77</v>
      </c>
      <c r="AW546" s="13" t="s">
        <v>32</v>
      </c>
      <c r="AX546" s="13" t="s">
        <v>70</v>
      </c>
      <c r="AY546" s="231" t="s">
        <v>108</v>
      </c>
    </row>
    <row r="547" s="13" customFormat="1">
      <c r="A547" s="13"/>
      <c r="B547" s="222"/>
      <c r="C547" s="223"/>
      <c r="D547" s="215" t="s">
        <v>126</v>
      </c>
      <c r="E547" s="232" t="s">
        <v>19</v>
      </c>
      <c r="F547" s="224" t="s">
        <v>555</v>
      </c>
      <c r="G547" s="223"/>
      <c r="H547" s="225">
        <v>1.044</v>
      </c>
      <c r="I547" s="226"/>
      <c r="J547" s="223"/>
      <c r="K547" s="223"/>
      <c r="L547" s="227"/>
      <c r="M547" s="228"/>
      <c r="N547" s="229"/>
      <c r="O547" s="229"/>
      <c r="P547" s="229"/>
      <c r="Q547" s="229"/>
      <c r="R547" s="229"/>
      <c r="S547" s="229"/>
      <c r="T547" s="23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1" t="s">
        <v>126</v>
      </c>
      <c r="AU547" s="231" t="s">
        <v>77</v>
      </c>
      <c r="AV547" s="13" t="s">
        <v>77</v>
      </c>
      <c r="AW547" s="13" t="s">
        <v>32</v>
      </c>
      <c r="AX547" s="13" t="s">
        <v>70</v>
      </c>
      <c r="AY547" s="231" t="s">
        <v>108</v>
      </c>
    </row>
    <row r="548" s="13" customFormat="1">
      <c r="A548" s="13"/>
      <c r="B548" s="222"/>
      <c r="C548" s="223"/>
      <c r="D548" s="215" t="s">
        <v>126</v>
      </c>
      <c r="E548" s="232" t="s">
        <v>19</v>
      </c>
      <c r="F548" s="224" t="s">
        <v>556</v>
      </c>
      <c r="G548" s="223"/>
      <c r="H548" s="225">
        <v>3.3900000000000001</v>
      </c>
      <c r="I548" s="226"/>
      <c r="J548" s="223"/>
      <c r="K548" s="223"/>
      <c r="L548" s="227"/>
      <c r="M548" s="228"/>
      <c r="N548" s="229"/>
      <c r="O548" s="229"/>
      <c r="P548" s="229"/>
      <c r="Q548" s="229"/>
      <c r="R548" s="229"/>
      <c r="S548" s="229"/>
      <c r="T548" s="23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1" t="s">
        <v>126</v>
      </c>
      <c r="AU548" s="231" t="s">
        <v>77</v>
      </c>
      <c r="AV548" s="13" t="s">
        <v>77</v>
      </c>
      <c r="AW548" s="13" t="s">
        <v>32</v>
      </c>
      <c r="AX548" s="13" t="s">
        <v>70</v>
      </c>
      <c r="AY548" s="231" t="s">
        <v>108</v>
      </c>
    </row>
    <row r="549" s="13" customFormat="1">
      <c r="A549" s="13"/>
      <c r="B549" s="222"/>
      <c r="C549" s="223"/>
      <c r="D549" s="215" t="s">
        <v>126</v>
      </c>
      <c r="E549" s="232" t="s">
        <v>19</v>
      </c>
      <c r="F549" s="224" t="s">
        <v>557</v>
      </c>
      <c r="G549" s="223"/>
      <c r="H549" s="225">
        <v>1.163</v>
      </c>
      <c r="I549" s="226"/>
      <c r="J549" s="223"/>
      <c r="K549" s="223"/>
      <c r="L549" s="227"/>
      <c r="M549" s="228"/>
      <c r="N549" s="229"/>
      <c r="O549" s="229"/>
      <c r="P549" s="229"/>
      <c r="Q549" s="229"/>
      <c r="R549" s="229"/>
      <c r="S549" s="229"/>
      <c r="T549" s="23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1" t="s">
        <v>126</v>
      </c>
      <c r="AU549" s="231" t="s">
        <v>77</v>
      </c>
      <c r="AV549" s="13" t="s">
        <v>77</v>
      </c>
      <c r="AW549" s="13" t="s">
        <v>32</v>
      </c>
      <c r="AX549" s="13" t="s">
        <v>70</v>
      </c>
      <c r="AY549" s="231" t="s">
        <v>108</v>
      </c>
    </row>
    <row r="550" s="13" customFormat="1">
      <c r="A550" s="13"/>
      <c r="B550" s="222"/>
      <c r="C550" s="223"/>
      <c r="D550" s="215" t="s">
        <v>126</v>
      </c>
      <c r="E550" s="232" t="s">
        <v>19</v>
      </c>
      <c r="F550" s="224" t="s">
        <v>558</v>
      </c>
      <c r="G550" s="223"/>
      <c r="H550" s="225">
        <v>2.4300000000000002</v>
      </c>
      <c r="I550" s="226"/>
      <c r="J550" s="223"/>
      <c r="K550" s="223"/>
      <c r="L550" s="227"/>
      <c r="M550" s="228"/>
      <c r="N550" s="229"/>
      <c r="O550" s="229"/>
      <c r="P550" s="229"/>
      <c r="Q550" s="229"/>
      <c r="R550" s="229"/>
      <c r="S550" s="229"/>
      <c r="T550" s="23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1" t="s">
        <v>126</v>
      </c>
      <c r="AU550" s="231" t="s">
        <v>77</v>
      </c>
      <c r="AV550" s="13" t="s">
        <v>77</v>
      </c>
      <c r="AW550" s="13" t="s">
        <v>32</v>
      </c>
      <c r="AX550" s="13" t="s">
        <v>70</v>
      </c>
      <c r="AY550" s="231" t="s">
        <v>108</v>
      </c>
    </row>
    <row r="551" s="13" customFormat="1">
      <c r="A551" s="13"/>
      <c r="B551" s="222"/>
      <c r="C551" s="223"/>
      <c r="D551" s="215" t="s">
        <v>126</v>
      </c>
      <c r="E551" s="232" t="s">
        <v>19</v>
      </c>
      <c r="F551" s="224" t="s">
        <v>559</v>
      </c>
      <c r="G551" s="223"/>
      <c r="H551" s="225">
        <v>3.1549999999999998</v>
      </c>
      <c r="I551" s="226"/>
      <c r="J551" s="223"/>
      <c r="K551" s="223"/>
      <c r="L551" s="227"/>
      <c r="M551" s="228"/>
      <c r="N551" s="229"/>
      <c r="O551" s="229"/>
      <c r="P551" s="229"/>
      <c r="Q551" s="229"/>
      <c r="R551" s="229"/>
      <c r="S551" s="229"/>
      <c r="T551" s="23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1" t="s">
        <v>126</v>
      </c>
      <c r="AU551" s="231" t="s">
        <v>77</v>
      </c>
      <c r="AV551" s="13" t="s">
        <v>77</v>
      </c>
      <c r="AW551" s="13" t="s">
        <v>32</v>
      </c>
      <c r="AX551" s="13" t="s">
        <v>70</v>
      </c>
      <c r="AY551" s="231" t="s">
        <v>108</v>
      </c>
    </row>
    <row r="552" s="13" customFormat="1">
      <c r="A552" s="13"/>
      <c r="B552" s="222"/>
      <c r="C552" s="223"/>
      <c r="D552" s="215" t="s">
        <v>126</v>
      </c>
      <c r="E552" s="232" t="s">
        <v>19</v>
      </c>
      <c r="F552" s="224" t="s">
        <v>560</v>
      </c>
      <c r="G552" s="223"/>
      <c r="H552" s="225">
        <v>0.93799999999999994</v>
      </c>
      <c r="I552" s="226"/>
      <c r="J552" s="223"/>
      <c r="K552" s="223"/>
      <c r="L552" s="227"/>
      <c r="M552" s="228"/>
      <c r="N552" s="229"/>
      <c r="O552" s="229"/>
      <c r="P552" s="229"/>
      <c r="Q552" s="229"/>
      <c r="R552" s="229"/>
      <c r="S552" s="229"/>
      <c r="T552" s="23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1" t="s">
        <v>126</v>
      </c>
      <c r="AU552" s="231" t="s">
        <v>77</v>
      </c>
      <c r="AV552" s="13" t="s">
        <v>77</v>
      </c>
      <c r="AW552" s="13" t="s">
        <v>32</v>
      </c>
      <c r="AX552" s="13" t="s">
        <v>70</v>
      </c>
      <c r="AY552" s="231" t="s">
        <v>108</v>
      </c>
    </row>
    <row r="553" s="13" customFormat="1">
      <c r="A553" s="13"/>
      <c r="B553" s="222"/>
      <c r="C553" s="223"/>
      <c r="D553" s="215" t="s">
        <v>126</v>
      </c>
      <c r="E553" s="232" t="s">
        <v>19</v>
      </c>
      <c r="F553" s="224" t="s">
        <v>561</v>
      </c>
      <c r="G553" s="223"/>
      <c r="H553" s="225">
        <v>2.3180000000000001</v>
      </c>
      <c r="I553" s="226"/>
      <c r="J553" s="223"/>
      <c r="K553" s="223"/>
      <c r="L553" s="227"/>
      <c r="M553" s="228"/>
      <c r="N553" s="229"/>
      <c r="O553" s="229"/>
      <c r="P553" s="229"/>
      <c r="Q553" s="229"/>
      <c r="R553" s="229"/>
      <c r="S553" s="229"/>
      <c r="T553" s="23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1" t="s">
        <v>126</v>
      </c>
      <c r="AU553" s="231" t="s">
        <v>77</v>
      </c>
      <c r="AV553" s="13" t="s">
        <v>77</v>
      </c>
      <c r="AW553" s="13" t="s">
        <v>32</v>
      </c>
      <c r="AX553" s="13" t="s">
        <v>70</v>
      </c>
      <c r="AY553" s="231" t="s">
        <v>108</v>
      </c>
    </row>
    <row r="554" s="13" customFormat="1">
      <c r="A554" s="13"/>
      <c r="B554" s="222"/>
      <c r="C554" s="223"/>
      <c r="D554" s="215" t="s">
        <v>126</v>
      </c>
      <c r="E554" s="232" t="s">
        <v>19</v>
      </c>
      <c r="F554" s="224" t="s">
        <v>562</v>
      </c>
      <c r="G554" s="223"/>
      <c r="H554" s="225">
        <v>1.4630000000000001</v>
      </c>
      <c r="I554" s="226"/>
      <c r="J554" s="223"/>
      <c r="K554" s="223"/>
      <c r="L554" s="227"/>
      <c r="M554" s="228"/>
      <c r="N554" s="229"/>
      <c r="O554" s="229"/>
      <c r="P554" s="229"/>
      <c r="Q554" s="229"/>
      <c r="R554" s="229"/>
      <c r="S554" s="229"/>
      <c r="T554" s="23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1" t="s">
        <v>126</v>
      </c>
      <c r="AU554" s="231" t="s">
        <v>77</v>
      </c>
      <c r="AV554" s="13" t="s">
        <v>77</v>
      </c>
      <c r="AW554" s="13" t="s">
        <v>32</v>
      </c>
      <c r="AX554" s="13" t="s">
        <v>70</v>
      </c>
      <c r="AY554" s="231" t="s">
        <v>108</v>
      </c>
    </row>
    <row r="555" s="13" customFormat="1">
      <c r="A555" s="13"/>
      <c r="B555" s="222"/>
      <c r="C555" s="223"/>
      <c r="D555" s="215" t="s">
        <v>126</v>
      </c>
      <c r="E555" s="232" t="s">
        <v>19</v>
      </c>
      <c r="F555" s="224" t="s">
        <v>563</v>
      </c>
      <c r="G555" s="223"/>
      <c r="H555" s="225">
        <v>1.8009999999999999</v>
      </c>
      <c r="I555" s="226"/>
      <c r="J555" s="223"/>
      <c r="K555" s="223"/>
      <c r="L555" s="227"/>
      <c r="M555" s="228"/>
      <c r="N555" s="229"/>
      <c r="O555" s="229"/>
      <c r="P555" s="229"/>
      <c r="Q555" s="229"/>
      <c r="R555" s="229"/>
      <c r="S555" s="229"/>
      <c r="T555" s="23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1" t="s">
        <v>126</v>
      </c>
      <c r="AU555" s="231" t="s">
        <v>77</v>
      </c>
      <c r="AV555" s="13" t="s">
        <v>77</v>
      </c>
      <c r="AW555" s="13" t="s">
        <v>32</v>
      </c>
      <c r="AX555" s="13" t="s">
        <v>70</v>
      </c>
      <c r="AY555" s="231" t="s">
        <v>108</v>
      </c>
    </row>
    <row r="556" s="13" customFormat="1">
      <c r="A556" s="13"/>
      <c r="B556" s="222"/>
      <c r="C556" s="223"/>
      <c r="D556" s="215" t="s">
        <v>126</v>
      </c>
      <c r="E556" s="232" t="s">
        <v>19</v>
      </c>
      <c r="F556" s="224" t="s">
        <v>564</v>
      </c>
      <c r="G556" s="223"/>
      <c r="H556" s="225">
        <v>1.044</v>
      </c>
      <c r="I556" s="226"/>
      <c r="J556" s="223"/>
      <c r="K556" s="223"/>
      <c r="L556" s="227"/>
      <c r="M556" s="228"/>
      <c r="N556" s="229"/>
      <c r="O556" s="229"/>
      <c r="P556" s="229"/>
      <c r="Q556" s="229"/>
      <c r="R556" s="229"/>
      <c r="S556" s="229"/>
      <c r="T556" s="230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1" t="s">
        <v>126</v>
      </c>
      <c r="AU556" s="231" t="s">
        <v>77</v>
      </c>
      <c r="AV556" s="13" t="s">
        <v>77</v>
      </c>
      <c r="AW556" s="13" t="s">
        <v>32</v>
      </c>
      <c r="AX556" s="13" t="s">
        <v>70</v>
      </c>
      <c r="AY556" s="231" t="s">
        <v>108</v>
      </c>
    </row>
    <row r="557" s="13" customFormat="1">
      <c r="A557" s="13"/>
      <c r="B557" s="222"/>
      <c r="C557" s="223"/>
      <c r="D557" s="215" t="s">
        <v>126</v>
      </c>
      <c r="E557" s="232" t="s">
        <v>19</v>
      </c>
      <c r="F557" s="224" t="s">
        <v>565</v>
      </c>
      <c r="G557" s="223"/>
      <c r="H557" s="225">
        <v>1.044</v>
      </c>
      <c r="I557" s="226"/>
      <c r="J557" s="223"/>
      <c r="K557" s="223"/>
      <c r="L557" s="227"/>
      <c r="M557" s="228"/>
      <c r="N557" s="229"/>
      <c r="O557" s="229"/>
      <c r="P557" s="229"/>
      <c r="Q557" s="229"/>
      <c r="R557" s="229"/>
      <c r="S557" s="229"/>
      <c r="T557" s="23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1" t="s">
        <v>126</v>
      </c>
      <c r="AU557" s="231" t="s">
        <v>77</v>
      </c>
      <c r="AV557" s="13" t="s">
        <v>77</v>
      </c>
      <c r="AW557" s="13" t="s">
        <v>32</v>
      </c>
      <c r="AX557" s="13" t="s">
        <v>70</v>
      </c>
      <c r="AY557" s="231" t="s">
        <v>108</v>
      </c>
    </row>
    <row r="558" s="13" customFormat="1">
      <c r="A558" s="13"/>
      <c r="B558" s="222"/>
      <c r="C558" s="223"/>
      <c r="D558" s="215" t="s">
        <v>126</v>
      </c>
      <c r="E558" s="232" t="s">
        <v>19</v>
      </c>
      <c r="F558" s="224" t="s">
        <v>566</v>
      </c>
      <c r="G558" s="223"/>
      <c r="H558" s="225">
        <v>2.0880000000000001</v>
      </c>
      <c r="I558" s="226"/>
      <c r="J558" s="223"/>
      <c r="K558" s="223"/>
      <c r="L558" s="227"/>
      <c r="M558" s="228"/>
      <c r="N558" s="229"/>
      <c r="O558" s="229"/>
      <c r="P558" s="229"/>
      <c r="Q558" s="229"/>
      <c r="R558" s="229"/>
      <c r="S558" s="229"/>
      <c r="T558" s="23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1" t="s">
        <v>126</v>
      </c>
      <c r="AU558" s="231" t="s">
        <v>77</v>
      </c>
      <c r="AV558" s="13" t="s">
        <v>77</v>
      </c>
      <c r="AW558" s="13" t="s">
        <v>32</v>
      </c>
      <c r="AX558" s="13" t="s">
        <v>70</v>
      </c>
      <c r="AY558" s="231" t="s">
        <v>108</v>
      </c>
    </row>
    <row r="559" s="13" customFormat="1">
      <c r="A559" s="13"/>
      <c r="B559" s="222"/>
      <c r="C559" s="223"/>
      <c r="D559" s="215" t="s">
        <v>126</v>
      </c>
      <c r="E559" s="232" t="s">
        <v>19</v>
      </c>
      <c r="F559" s="224" t="s">
        <v>567</v>
      </c>
      <c r="G559" s="223"/>
      <c r="H559" s="225">
        <v>2.0880000000000001</v>
      </c>
      <c r="I559" s="226"/>
      <c r="J559" s="223"/>
      <c r="K559" s="223"/>
      <c r="L559" s="227"/>
      <c r="M559" s="228"/>
      <c r="N559" s="229"/>
      <c r="O559" s="229"/>
      <c r="P559" s="229"/>
      <c r="Q559" s="229"/>
      <c r="R559" s="229"/>
      <c r="S559" s="229"/>
      <c r="T559" s="23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1" t="s">
        <v>126</v>
      </c>
      <c r="AU559" s="231" t="s">
        <v>77</v>
      </c>
      <c r="AV559" s="13" t="s">
        <v>77</v>
      </c>
      <c r="AW559" s="13" t="s">
        <v>32</v>
      </c>
      <c r="AX559" s="13" t="s">
        <v>70</v>
      </c>
      <c r="AY559" s="231" t="s">
        <v>108</v>
      </c>
    </row>
    <row r="560" s="13" customFormat="1">
      <c r="A560" s="13"/>
      <c r="B560" s="222"/>
      <c r="C560" s="223"/>
      <c r="D560" s="215" t="s">
        <v>126</v>
      </c>
      <c r="E560" s="232" t="s">
        <v>19</v>
      </c>
      <c r="F560" s="224" t="s">
        <v>568</v>
      </c>
      <c r="G560" s="223"/>
      <c r="H560" s="225">
        <v>1.044</v>
      </c>
      <c r="I560" s="226"/>
      <c r="J560" s="223"/>
      <c r="K560" s="223"/>
      <c r="L560" s="227"/>
      <c r="M560" s="228"/>
      <c r="N560" s="229"/>
      <c r="O560" s="229"/>
      <c r="P560" s="229"/>
      <c r="Q560" s="229"/>
      <c r="R560" s="229"/>
      <c r="S560" s="229"/>
      <c r="T560" s="23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1" t="s">
        <v>126</v>
      </c>
      <c r="AU560" s="231" t="s">
        <v>77</v>
      </c>
      <c r="AV560" s="13" t="s">
        <v>77</v>
      </c>
      <c r="AW560" s="13" t="s">
        <v>32</v>
      </c>
      <c r="AX560" s="13" t="s">
        <v>70</v>
      </c>
      <c r="AY560" s="231" t="s">
        <v>108</v>
      </c>
    </row>
    <row r="561" s="13" customFormat="1">
      <c r="A561" s="13"/>
      <c r="B561" s="222"/>
      <c r="C561" s="223"/>
      <c r="D561" s="215" t="s">
        <v>126</v>
      </c>
      <c r="E561" s="232" t="s">
        <v>19</v>
      </c>
      <c r="F561" s="224" t="s">
        <v>569</v>
      </c>
      <c r="G561" s="223"/>
      <c r="H561" s="225">
        <v>1.044</v>
      </c>
      <c r="I561" s="226"/>
      <c r="J561" s="223"/>
      <c r="K561" s="223"/>
      <c r="L561" s="227"/>
      <c r="M561" s="228"/>
      <c r="N561" s="229"/>
      <c r="O561" s="229"/>
      <c r="P561" s="229"/>
      <c r="Q561" s="229"/>
      <c r="R561" s="229"/>
      <c r="S561" s="229"/>
      <c r="T561" s="23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1" t="s">
        <v>126</v>
      </c>
      <c r="AU561" s="231" t="s">
        <v>77</v>
      </c>
      <c r="AV561" s="13" t="s">
        <v>77</v>
      </c>
      <c r="AW561" s="13" t="s">
        <v>32</v>
      </c>
      <c r="AX561" s="13" t="s">
        <v>70</v>
      </c>
      <c r="AY561" s="231" t="s">
        <v>108</v>
      </c>
    </row>
    <row r="562" s="16" customFormat="1">
      <c r="A562" s="16"/>
      <c r="B562" s="265"/>
      <c r="C562" s="266"/>
      <c r="D562" s="215" t="s">
        <v>126</v>
      </c>
      <c r="E562" s="267" t="s">
        <v>19</v>
      </c>
      <c r="F562" s="268" t="s">
        <v>328</v>
      </c>
      <c r="G562" s="266"/>
      <c r="H562" s="269">
        <v>54.169999999999995</v>
      </c>
      <c r="I562" s="270"/>
      <c r="J562" s="266"/>
      <c r="K562" s="266"/>
      <c r="L562" s="271"/>
      <c r="M562" s="272"/>
      <c r="N562" s="273"/>
      <c r="O562" s="273"/>
      <c r="P562" s="273"/>
      <c r="Q562" s="273"/>
      <c r="R562" s="273"/>
      <c r="S562" s="273"/>
      <c r="T562" s="274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T562" s="275" t="s">
        <v>126</v>
      </c>
      <c r="AU562" s="275" t="s">
        <v>77</v>
      </c>
      <c r="AV562" s="16" t="s">
        <v>128</v>
      </c>
      <c r="AW562" s="16" t="s">
        <v>32</v>
      </c>
      <c r="AX562" s="16" t="s">
        <v>70</v>
      </c>
      <c r="AY562" s="275" t="s">
        <v>108</v>
      </c>
    </row>
    <row r="563" s="14" customFormat="1">
      <c r="A563" s="14"/>
      <c r="B563" s="233"/>
      <c r="C563" s="234"/>
      <c r="D563" s="215" t="s">
        <v>126</v>
      </c>
      <c r="E563" s="235" t="s">
        <v>19</v>
      </c>
      <c r="F563" s="236" t="s">
        <v>162</v>
      </c>
      <c r="G563" s="234"/>
      <c r="H563" s="237">
        <v>934.65199999999959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3" t="s">
        <v>126</v>
      </c>
      <c r="AU563" s="243" t="s">
        <v>77</v>
      </c>
      <c r="AV563" s="14" t="s">
        <v>115</v>
      </c>
      <c r="AW563" s="14" t="s">
        <v>32</v>
      </c>
      <c r="AX563" s="14" t="s">
        <v>75</v>
      </c>
      <c r="AY563" s="243" t="s">
        <v>108</v>
      </c>
    </row>
    <row r="564" s="2" customFormat="1" ht="16.5" customHeight="1">
      <c r="A564" s="41"/>
      <c r="B564" s="42"/>
      <c r="C564" s="201" t="s">
        <v>570</v>
      </c>
      <c r="D564" s="201" t="s">
        <v>111</v>
      </c>
      <c r="E564" s="202" t="s">
        <v>571</v>
      </c>
      <c r="F564" s="203" t="s">
        <v>572</v>
      </c>
      <c r="G564" s="204" t="s">
        <v>155</v>
      </c>
      <c r="H564" s="205">
        <v>464.75999999999999</v>
      </c>
      <c r="I564" s="206"/>
      <c r="J564" s="207">
        <f>ROUND(I564*H564,2)</f>
        <v>0</v>
      </c>
      <c r="K564" s="208"/>
      <c r="L564" s="47"/>
      <c r="M564" s="209" t="s">
        <v>19</v>
      </c>
      <c r="N564" s="210" t="s">
        <v>41</v>
      </c>
      <c r="O564" s="87"/>
      <c r="P564" s="211">
        <f>O564*H564</f>
        <v>0</v>
      </c>
      <c r="Q564" s="211">
        <v>0.00020000000000000001</v>
      </c>
      <c r="R564" s="211">
        <f>Q564*H564</f>
        <v>0.092952000000000007</v>
      </c>
      <c r="S564" s="211">
        <v>0</v>
      </c>
      <c r="T564" s="212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3" t="s">
        <v>156</v>
      </c>
      <c r="AT564" s="213" t="s">
        <v>111</v>
      </c>
      <c r="AU564" s="213" t="s">
        <v>77</v>
      </c>
      <c r="AY564" s="20" t="s">
        <v>108</v>
      </c>
      <c r="BE564" s="214">
        <f>IF(N564="základní",J564,0)</f>
        <v>0</v>
      </c>
      <c r="BF564" s="214">
        <f>IF(N564="snížená",J564,0)</f>
        <v>0</v>
      </c>
      <c r="BG564" s="214">
        <f>IF(N564="zákl. přenesená",J564,0)</f>
        <v>0</v>
      </c>
      <c r="BH564" s="214">
        <f>IF(N564="sníž. přenesená",J564,0)</f>
        <v>0</v>
      </c>
      <c r="BI564" s="214">
        <f>IF(N564="nulová",J564,0)</f>
        <v>0</v>
      </c>
      <c r="BJ564" s="20" t="s">
        <v>75</v>
      </c>
      <c r="BK564" s="214">
        <f>ROUND(I564*H564,2)</f>
        <v>0</v>
      </c>
      <c r="BL564" s="20" t="s">
        <v>156</v>
      </c>
      <c r="BM564" s="213" t="s">
        <v>573</v>
      </c>
    </row>
    <row r="565" s="2" customFormat="1">
      <c r="A565" s="41"/>
      <c r="B565" s="42"/>
      <c r="C565" s="43"/>
      <c r="D565" s="215" t="s">
        <v>117</v>
      </c>
      <c r="E565" s="43"/>
      <c r="F565" s="216" t="s">
        <v>574</v>
      </c>
      <c r="G565" s="43"/>
      <c r="H565" s="43"/>
      <c r="I565" s="217"/>
      <c r="J565" s="43"/>
      <c r="K565" s="43"/>
      <c r="L565" s="47"/>
      <c r="M565" s="218"/>
      <c r="N565" s="219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117</v>
      </c>
      <c r="AU565" s="20" t="s">
        <v>77</v>
      </c>
    </row>
    <row r="566" s="2" customFormat="1">
      <c r="A566" s="41"/>
      <c r="B566" s="42"/>
      <c r="C566" s="43"/>
      <c r="D566" s="220" t="s">
        <v>119</v>
      </c>
      <c r="E566" s="43"/>
      <c r="F566" s="221" t="s">
        <v>575</v>
      </c>
      <c r="G566" s="43"/>
      <c r="H566" s="43"/>
      <c r="I566" s="217"/>
      <c r="J566" s="43"/>
      <c r="K566" s="43"/>
      <c r="L566" s="47"/>
      <c r="M566" s="218"/>
      <c r="N566" s="219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119</v>
      </c>
      <c r="AU566" s="20" t="s">
        <v>77</v>
      </c>
    </row>
    <row r="567" s="15" customFormat="1">
      <c r="A567" s="15"/>
      <c r="B567" s="255"/>
      <c r="C567" s="256"/>
      <c r="D567" s="215" t="s">
        <v>126</v>
      </c>
      <c r="E567" s="257" t="s">
        <v>19</v>
      </c>
      <c r="F567" s="258" t="s">
        <v>576</v>
      </c>
      <c r="G567" s="256"/>
      <c r="H567" s="257" t="s">
        <v>19</v>
      </c>
      <c r="I567" s="259"/>
      <c r="J567" s="256"/>
      <c r="K567" s="256"/>
      <c r="L567" s="260"/>
      <c r="M567" s="261"/>
      <c r="N567" s="262"/>
      <c r="O567" s="262"/>
      <c r="P567" s="262"/>
      <c r="Q567" s="262"/>
      <c r="R567" s="262"/>
      <c r="S567" s="262"/>
      <c r="T567" s="263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64" t="s">
        <v>126</v>
      </c>
      <c r="AU567" s="264" t="s">
        <v>77</v>
      </c>
      <c r="AV567" s="15" t="s">
        <v>75</v>
      </c>
      <c r="AW567" s="15" t="s">
        <v>32</v>
      </c>
      <c r="AX567" s="15" t="s">
        <v>70</v>
      </c>
      <c r="AY567" s="264" t="s">
        <v>108</v>
      </c>
    </row>
    <row r="568" s="13" customFormat="1">
      <c r="A568" s="13"/>
      <c r="B568" s="222"/>
      <c r="C568" s="223"/>
      <c r="D568" s="215" t="s">
        <v>126</v>
      </c>
      <c r="E568" s="232" t="s">
        <v>19</v>
      </c>
      <c r="F568" s="224" t="s">
        <v>375</v>
      </c>
      <c r="G568" s="223"/>
      <c r="H568" s="225">
        <v>6.5899999999999999</v>
      </c>
      <c r="I568" s="226"/>
      <c r="J568" s="223"/>
      <c r="K568" s="223"/>
      <c r="L568" s="227"/>
      <c r="M568" s="228"/>
      <c r="N568" s="229"/>
      <c r="O568" s="229"/>
      <c r="P568" s="229"/>
      <c r="Q568" s="229"/>
      <c r="R568" s="229"/>
      <c r="S568" s="229"/>
      <c r="T568" s="23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1" t="s">
        <v>126</v>
      </c>
      <c r="AU568" s="231" t="s">
        <v>77</v>
      </c>
      <c r="AV568" s="13" t="s">
        <v>77</v>
      </c>
      <c r="AW568" s="13" t="s">
        <v>32</v>
      </c>
      <c r="AX568" s="13" t="s">
        <v>70</v>
      </c>
      <c r="AY568" s="231" t="s">
        <v>108</v>
      </c>
    </row>
    <row r="569" s="13" customFormat="1">
      <c r="A569" s="13"/>
      <c r="B569" s="222"/>
      <c r="C569" s="223"/>
      <c r="D569" s="215" t="s">
        <v>126</v>
      </c>
      <c r="E569" s="232" t="s">
        <v>19</v>
      </c>
      <c r="F569" s="224" t="s">
        <v>188</v>
      </c>
      <c r="G569" s="223"/>
      <c r="H569" s="225">
        <v>24.640000000000001</v>
      </c>
      <c r="I569" s="226"/>
      <c r="J569" s="223"/>
      <c r="K569" s="223"/>
      <c r="L569" s="227"/>
      <c r="M569" s="228"/>
      <c r="N569" s="229"/>
      <c r="O569" s="229"/>
      <c r="P569" s="229"/>
      <c r="Q569" s="229"/>
      <c r="R569" s="229"/>
      <c r="S569" s="229"/>
      <c r="T569" s="23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1" t="s">
        <v>126</v>
      </c>
      <c r="AU569" s="231" t="s">
        <v>77</v>
      </c>
      <c r="AV569" s="13" t="s">
        <v>77</v>
      </c>
      <c r="AW569" s="13" t="s">
        <v>32</v>
      </c>
      <c r="AX569" s="13" t="s">
        <v>70</v>
      </c>
      <c r="AY569" s="231" t="s">
        <v>108</v>
      </c>
    </row>
    <row r="570" s="13" customFormat="1">
      <c r="A570" s="13"/>
      <c r="B570" s="222"/>
      <c r="C570" s="223"/>
      <c r="D570" s="215" t="s">
        <v>126</v>
      </c>
      <c r="E570" s="232" t="s">
        <v>19</v>
      </c>
      <c r="F570" s="224" t="s">
        <v>189</v>
      </c>
      <c r="G570" s="223"/>
      <c r="H570" s="225">
        <v>24.640000000000001</v>
      </c>
      <c r="I570" s="226"/>
      <c r="J570" s="223"/>
      <c r="K570" s="223"/>
      <c r="L570" s="227"/>
      <c r="M570" s="228"/>
      <c r="N570" s="229"/>
      <c r="O570" s="229"/>
      <c r="P570" s="229"/>
      <c r="Q570" s="229"/>
      <c r="R570" s="229"/>
      <c r="S570" s="229"/>
      <c r="T570" s="23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1" t="s">
        <v>126</v>
      </c>
      <c r="AU570" s="231" t="s">
        <v>77</v>
      </c>
      <c r="AV570" s="13" t="s">
        <v>77</v>
      </c>
      <c r="AW570" s="13" t="s">
        <v>32</v>
      </c>
      <c r="AX570" s="13" t="s">
        <v>70</v>
      </c>
      <c r="AY570" s="231" t="s">
        <v>108</v>
      </c>
    </row>
    <row r="571" s="13" customFormat="1">
      <c r="A571" s="13"/>
      <c r="B571" s="222"/>
      <c r="C571" s="223"/>
      <c r="D571" s="215" t="s">
        <v>126</v>
      </c>
      <c r="E571" s="232" t="s">
        <v>19</v>
      </c>
      <c r="F571" s="224" t="s">
        <v>190</v>
      </c>
      <c r="G571" s="223"/>
      <c r="H571" s="225">
        <v>22.77</v>
      </c>
      <c r="I571" s="226"/>
      <c r="J571" s="223"/>
      <c r="K571" s="223"/>
      <c r="L571" s="227"/>
      <c r="M571" s="228"/>
      <c r="N571" s="229"/>
      <c r="O571" s="229"/>
      <c r="P571" s="229"/>
      <c r="Q571" s="229"/>
      <c r="R571" s="229"/>
      <c r="S571" s="229"/>
      <c r="T571" s="23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1" t="s">
        <v>126</v>
      </c>
      <c r="AU571" s="231" t="s">
        <v>77</v>
      </c>
      <c r="AV571" s="13" t="s">
        <v>77</v>
      </c>
      <c r="AW571" s="13" t="s">
        <v>32</v>
      </c>
      <c r="AX571" s="13" t="s">
        <v>70</v>
      </c>
      <c r="AY571" s="231" t="s">
        <v>108</v>
      </c>
    </row>
    <row r="572" s="13" customFormat="1">
      <c r="A572" s="13"/>
      <c r="B572" s="222"/>
      <c r="C572" s="223"/>
      <c r="D572" s="215" t="s">
        <v>126</v>
      </c>
      <c r="E572" s="232" t="s">
        <v>19</v>
      </c>
      <c r="F572" s="224" t="s">
        <v>191</v>
      </c>
      <c r="G572" s="223"/>
      <c r="H572" s="225">
        <v>26.129999999999999</v>
      </c>
      <c r="I572" s="226"/>
      <c r="J572" s="223"/>
      <c r="K572" s="223"/>
      <c r="L572" s="227"/>
      <c r="M572" s="228"/>
      <c r="N572" s="229"/>
      <c r="O572" s="229"/>
      <c r="P572" s="229"/>
      <c r="Q572" s="229"/>
      <c r="R572" s="229"/>
      <c r="S572" s="229"/>
      <c r="T572" s="23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1" t="s">
        <v>126</v>
      </c>
      <c r="AU572" s="231" t="s">
        <v>77</v>
      </c>
      <c r="AV572" s="13" t="s">
        <v>77</v>
      </c>
      <c r="AW572" s="13" t="s">
        <v>32</v>
      </c>
      <c r="AX572" s="13" t="s">
        <v>70</v>
      </c>
      <c r="AY572" s="231" t="s">
        <v>108</v>
      </c>
    </row>
    <row r="573" s="13" customFormat="1">
      <c r="A573" s="13"/>
      <c r="B573" s="222"/>
      <c r="C573" s="223"/>
      <c r="D573" s="215" t="s">
        <v>126</v>
      </c>
      <c r="E573" s="232" t="s">
        <v>19</v>
      </c>
      <c r="F573" s="224" t="s">
        <v>192</v>
      </c>
      <c r="G573" s="223"/>
      <c r="H573" s="225">
        <v>22.77</v>
      </c>
      <c r="I573" s="226"/>
      <c r="J573" s="223"/>
      <c r="K573" s="223"/>
      <c r="L573" s="227"/>
      <c r="M573" s="228"/>
      <c r="N573" s="229"/>
      <c r="O573" s="229"/>
      <c r="P573" s="229"/>
      <c r="Q573" s="229"/>
      <c r="R573" s="229"/>
      <c r="S573" s="229"/>
      <c r="T573" s="23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1" t="s">
        <v>126</v>
      </c>
      <c r="AU573" s="231" t="s">
        <v>77</v>
      </c>
      <c r="AV573" s="13" t="s">
        <v>77</v>
      </c>
      <c r="AW573" s="13" t="s">
        <v>32</v>
      </c>
      <c r="AX573" s="13" t="s">
        <v>70</v>
      </c>
      <c r="AY573" s="231" t="s">
        <v>108</v>
      </c>
    </row>
    <row r="574" s="13" customFormat="1">
      <c r="A574" s="13"/>
      <c r="B574" s="222"/>
      <c r="C574" s="223"/>
      <c r="D574" s="215" t="s">
        <v>126</v>
      </c>
      <c r="E574" s="232" t="s">
        <v>19</v>
      </c>
      <c r="F574" s="224" t="s">
        <v>194</v>
      </c>
      <c r="G574" s="223"/>
      <c r="H574" s="225">
        <v>14.109999999999999</v>
      </c>
      <c r="I574" s="226"/>
      <c r="J574" s="223"/>
      <c r="K574" s="223"/>
      <c r="L574" s="227"/>
      <c r="M574" s="228"/>
      <c r="N574" s="229"/>
      <c r="O574" s="229"/>
      <c r="P574" s="229"/>
      <c r="Q574" s="229"/>
      <c r="R574" s="229"/>
      <c r="S574" s="229"/>
      <c r="T574" s="23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1" t="s">
        <v>126</v>
      </c>
      <c r="AU574" s="231" t="s">
        <v>77</v>
      </c>
      <c r="AV574" s="13" t="s">
        <v>77</v>
      </c>
      <c r="AW574" s="13" t="s">
        <v>32</v>
      </c>
      <c r="AX574" s="13" t="s">
        <v>70</v>
      </c>
      <c r="AY574" s="231" t="s">
        <v>108</v>
      </c>
    </row>
    <row r="575" s="13" customFormat="1">
      <c r="A575" s="13"/>
      <c r="B575" s="222"/>
      <c r="C575" s="223"/>
      <c r="D575" s="215" t="s">
        <v>126</v>
      </c>
      <c r="E575" s="232" t="s">
        <v>19</v>
      </c>
      <c r="F575" s="224" t="s">
        <v>383</v>
      </c>
      <c r="G575" s="223"/>
      <c r="H575" s="225">
        <v>5.3499999999999996</v>
      </c>
      <c r="I575" s="226"/>
      <c r="J575" s="223"/>
      <c r="K575" s="223"/>
      <c r="L575" s="227"/>
      <c r="M575" s="228"/>
      <c r="N575" s="229"/>
      <c r="O575" s="229"/>
      <c r="P575" s="229"/>
      <c r="Q575" s="229"/>
      <c r="R575" s="229"/>
      <c r="S575" s="229"/>
      <c r="T575" s="230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1" t="s">
        <v>126</v>
      </c>
      <c r="AU575" s="231" t="s">
        <v>77</v>
      </c>
      <c r="AV575" s="13" t="s">
        <v>77</v>
      </c>
      <c r="AW575" s="13" t="s">
        <v>32</v>
      </c>
      <c r="AX575" s="13" t="s">
        <v>70</v>
      </c>
      <c r="AY575" s="231" t="s">
        <v>108</v>
      </c>
    </row>
    <row r="576" s="13" customFormat="1">
      <c r="A576" s="13"/>
      <c r="B576" s="222"/>
      <c r="C576" s="223"/>
      <c r="D576" s="215" t="s">
        <v>126</v>
      </c>
      <c r="E576" s="232" t="s">
        <v>19</v>
      </c>
      <c r="F576" s="224" t="s">
        <v>196</v>
      </c>
      <c r="G576" s="223"/>
      <c r="H576" s="225">
        <v>17.399999999999999</v>
      </c>
      <c r="I576" s="226"/>
      <c r="J576" s="223"/>
      <c r="K576" s="223"/>
      <c r="L576" s="227"/>
      <c r="M576" s="228"/>
      <c r="N576" s="229"/>
      <c r="O576" s="229"/>
      <c r="P576" s="229"/>
      <c r="Q576" s="229"/>
      <c r="R576" s="229"/>
      <c r="S576" s="229"/>
      <c r="T576" s="23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1" t="s">
        <v>126</v>
      </c>
      <c r="AU576" s="231" t="s">
        <v>77</v>
      </c>
      <c r="AV576" s="13" t="s">
        <v>77</v>
      </c>
      <c r="AW576" s="13" t="s">
        <v>32</v>
      </c>
      <c r="AX576" s="13" t="s">
        <v>70</v>
      </c>
      <c r="AY576" s="231" t="s">
        <v>108</v>
      </c>
    </row>
    <row r="577" s="13" customFormat="1">
      <c r="A577" s="13"/>
      <c r="B577" s="222"/>
      <c r="C577" s="223"/>
      <c r="D577" s="215" t="s">
        <v>126</v>
      </c>
      <c r="E577" s="232" t="s">
        <v>19</v>
      </c>
      <c r="F577" s="224" t="s">
        <v>197</v>
      </c>
      <c r="G577" s="223"/>
      <c r="H577" s="225">
        <v>17.699999999999999</v>
      </c>
      <c r="I577" s="226"/>
      <c r="J577" s="223"/>
      <c r="K577" s="223"/>
      <c r="L577" s="227"/>
      <c r="M577" s="228"/>
      <c r="N577" s="229"/>
      <c r="O577" s="229"/>
      <c r="P577" s="229"/>
      <c r="Q577" s="229"/>
      <c r="R577" s="229"/>
      <c r="S577" s="229"/>
      <c r="T577" s="23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1" t="s">
        <v>126</v>
      </c>
      <c r="AU577" s="231" t="s">
        <v>77</v>
      </c>
      <c r="AV577" s="13" t="s">
        <v>77</v>
      </c>
      <c r="AW577" s="13" t="s">
        <v>32</v>
      </c>
      <c r="AX577" s="13" t="s">
        <v>70</v>
      </c>
      <c r="AY577" s="231" t="s">
        <v>108</v>
      </c>
    </row>
    <row r="578" s="13" customFormat="1">
      <c r="A578" s="13"/>
      <c r="B578" s="222"/>
      <c r="C578" s="223"/>
      <c r="D578" s="215" t="s">
        <v>126</v>
      </c>
      <c r="E578" s="232" t="s">
        <v>19</v>
      </c>
      <c r="F578" s="224" t="s">
        <v>198</v>
      </c>
      <c r="G578" s="223"/>
      <c r="H578" s="225">
        <v>17.699999999999999</v>
      </c>
      <c r="I578" s="226"/>
      <c r="J578" s="223"/>
      <c r="K578" s="223"/>
      <c r="L578" s="227"/>
      <c r="M578" s="228"/>
      <c r="N578" s="229"/>
      <c r="O578" s="229"/>
      <c r="P578" s="229"/>
      <c r="Q578" s="229"/>
      <c r="R578" s="229"/>
      <c r="S578" s="229"/>
      <c r="T578" s="23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1" t="s">
        <v>126</v>
      </c>
      <c r="AU578" s="231" t="s">
        <v>77</v>
      </c>
      <c r="AV578" s="13" t="s">
        <v>77</v>
      </c>
      <c r="AW578" s="13" t="s">
        <v>32</v>
      </c>
      <c r="AX578" s="13" t="s">
        <v>70</v>
      </c>
      <c r="AY578" s="231" t="s">
        <v>108</v>
      </c>
    </row>
    <row r="579" s="13" customFormat="1">
      <c r="A579" s="13"/>
      <c r="B579" s="222"/>
      <c r="C579" s="223"/>
      <c r="D579" s="215" t="s">
        <v>126</v>
      </c>
      <c r="E579" s="232" t="s">
        <v>19</v>
      </c>
      <c r="F579" s="224" t="s">
        <v>199</v>
      </c>
      <c r="G579" s="223"/>
      <c r="H579" s="225">
        <v>27.670000000000002</v>
      </c>
      <c r="I579" s="226"/>
      <c r="J579" s="223"/>
      <c r="K579" s="223"/>
      <c r="L579" s="227"/>
      <c r="M579" s="228"/>
      <c r="N579" s="229"/>
      <c r="O579" s="229"/>
      <c r="P579" s="229"/>
      <c r="Q579" s="229"/>
      <c r="R579" s="229"/>
      <c r="S579" s="229"/>
      <c r="T579" s="23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1" t="s">
        <v>126</v>
      </c>
      <c r="AU579" s="231" t="s">
        <v>77</v>
      </c>
      <c r="AV579" s="13" t="s">
        <v>77</v>
      </c>
      <c r="AW579" s="13" t="s">
        <v>32</v>
      </c>
      <c r="AX579" s="13" t="s">
        <v>70</v>
      </c>
      <c r="AY579" s="231" t="s">
        <v>108</v>
      </c>
    </row>
    <row r="580" s="13" customFormat="1">
      <c r="A580" s="13"/>
      <c r="B580" s="222"/>
      <c r="C580" s="223"/>
      <c r="D580" s="215" t="s">
        <v>126</v>
      </c>
      <c r="E580" s="232" t="s">
        <v>19</v>
      </c>
      <c r="F580" s="224" t="s">
        <v>200</v>
      </c>
      <c r="G580" s="223"/>
      <c r="H580" s="225">
        <v>27.670000000000002</v>
      </c>
      <c r="I580" s="226"/>
      <c r="J580" s="223"/>
      <c r="K580" s="223"/>
      <c r="L580" s="227"/>
      <c r="M580" s="228"/>
      <c r="N580" s="229"/>
      <c r="O580" s="229"/>
      <c r="P580" s="229"/>
      <c r="Q580" s="229"/>
      <c r="R580" s="229"/>
      <c r="S580" s="229"/>
      <c r="T580" s="23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1" t="s">
        <v>126</v>
      </c>
      <c r="AU580" s="231" t="s">
        <v>77</v>
      </c>
      <c r="AV580" s="13" t="s">
        <v>77</v>
      </c>
      <c r="AW580" s="13" t="s">
        <v>32</v>
      </c>
      <c r="AX580" s="13" t="s">
        <v>70</v>
      </c>
      <c r="AY580" s="231" t="s">
        <v>108</v>
      </c>
    </row>
    <row r="581" s="13" customFormat="1">
      <c r="A581" s="13"/>
      <c r="B581" s="222"/>
      <c r="C581" s="223"/>
      <c r="D581" s="215" t="s">
        <v>126</v>
      </c>
      <c r="E581" s="232" t="s">
        <v>19</v>
      </c>
      <c r="F581" s="224" t="s">
        <v>201</v>
      </c>
      <c r="G581" s="223"/>
      <c r="H581" s="225">
        <v>17.699999999999999</v>
      </c>
      <c r="I581" s="226"/>
      <c r="J581" s="223"/>
      <c r="K581" s="223"/>
      <c r="L581" s="227"/>
      <c r="M581" s="228"/>
      <c r="N581" s="229"/>
      <c r="O581" s="229"/>
      <c r="P581" s="229"/>
      <c r="Q581" s="229"/>
      <c r="R581" s="229"/>
      <c r="S581" s="229"/>
      <c r="T581" s="23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1" t="s">
        <v>126</v>
      </c>
      <c r="AU581" s="231" t="s">
        <v>77</v>
      </c>
      <c r="AV581" s="13" t="s">
        <v>77</v>
      </c>
      <c r="AW581" s="13" t="s">
        <v>32</v>
      </c>
      <c r="AX581" s="13" t="s">
        <v>70</v>
      </c>
      <c r="AY581" s="231" t="s">
        <v>108</v>
      </c>
    </row>
    <row r="582" s="13" customFormat="1">
      <c r="A582" s="13"/>
      <c r="B582" s="222"/>
      <c r="C582" s="223"/>
      <c r="D582" s="215" t="s">
        <v>126</v>
      </c>
      <c r="E582" s="232" t="s">
        <v>19</v>
      </c>
      <c r="F582" s="224" t="s">
        <v>202</v>
      </c>
      <c r="G582" s="223"/>
      <c r="H582" s="225">
        <v>21.25</v>
      </c>
      <c r="I582" s="226"/>
      <c r="J582" s="223"/>
      <c r="K582" s="223"/>
      <c r="L582" s="227"/>
      <c r="M582" s="228"/>
      <c r="N582" s="229"/>
      <c r="O582" s="229"/>
      <c r="P582" s="229"/>
      <c r="Q582" s="229"/>
      <c r="R582" s="229"/>
      <c r="S582" s="229"/>
      <c r="T582" s="23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1" t="s">
        <v>126</v>
      </c>
      <c r="AU582" s="231" t="s">
        <v>77</v>
      </c>
      <c r="AV582" s="13" t="s">
        <v>77</v>
      </c>
      <c r="AW582" s="13" t="s">
        <v>32</v>
      </c>
      <c r="AX582" s="13" t="s">
        <v>70</v>
      </c>
      <c r="AY582" s="231" t="s">
        <v>108</v>
      </c>
    </row>
    <row r="583" s="13" customFormat="1">
      <c r="A583" s="13"/>
      <c r="B583" s="222"/>
      <c r="C583" s="223"/>
      <c r="D583" s="215" t="s">
        <v>126</v>
      </c>
      <c r="E583" s="232" t="s">
        <v>19</v>
      </c>
      <c r="F583" s="224" t="s">
        <v>204</v>
      </c>
      <c r="G583" s="223"/>
      <c r="H583" s="225">
        <v>7.2699999999999996</v>
      </c>
      <c r="I583" s="226"/>
      <c r="J583" s="223"/>
      <c r="K583" s="223"/>
      <c r="L583" s="227"/>
      <c r="M583" s="228"/>
      <c r="N583" s="229"/>
      <c r="O583" s="229"/>
      <c r="P583" s="229"/>
      <c r="Q583" s="229"/>
      <c r="R583" s="229"/>
      <c r="S583" s="229"/>
      <c r="T583" s="23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1" t="s">
        <v>126</v>
      </c>
      <c r="AU583" s="231" t="s">
        <v>77</v>
      </c>
      <c r="AV583" s="13" t="s">
        <v>77</v>
      </c>
      <c r="AW583" s="13" t="s">
        <v>32</v>
      </c>
      <c r="AX583" s="13" t="s">
        <v>70</v>
      </c>
      <c r="AY583" s="231" t="s">
        <v>108</v>
      </c>
    </row>
    <row r="584" s="13" customFormat="1">
      <c r="A584" s="13"/>
      <c r="B584" s="222"/>
      <c r="C584" s="223"/>
      <c r="D584" s="215" t="s">
        <v>126</v>
      </c>
      <c r="E584" s="232" t="s">
        <v>19</v>
      </c>
      <c r="F584" s="224" t="s">
        <v>206</v>
      </c>
      <c r="G584" s="223"/>
      <c r="H584" s="225">
        <v>17.550000000000001</v>
      </c>
      <c r="I584" s="226"/>
      <c r="J584" s="223"/>
      <c r="K584" s="223"/>
      <c r="L584" s="227"/>
      <c r="M584" s="228"/>
      <c r="N584" s="229"/>
      <c r="O584" s="229"/>
      <c r="P584" s="229"/>
      <c r="Q584" s="229"/>
      <c r="R584" s="229"/>
      <c r="S584" s="229"/>
      <c r="T584" s="23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1" t="s">
        <v>126</v>
      </c>
      <c r="AU584" s="231" t="s">
        <v>77</v>
      </c>
      <c r="AV584" s="13" t="s">
        <v>77</v>
      </c>
      <c r="AW584" s="13" t="s">
        <v>32</v>
      </c>
      <c r="AX584" s="13" t="s">
        <v>70</v>
      </c>
      <c r="AY584" s="231" t="s">
        <v>108</v>
      </c>
    </row>
    <row r="585" s="13" customFormat="1">
      <c r="A585" s="13"/>
      <c r="B585" s="222"/>
      <c r="C585" s="223"/>
      <c r="D585" s="215" t="s">
        <v>126</v>
      </c>
      <c r="E585" s="232" t="s">
        <v>19</v>
      </c>
      <c r="F585" s="224" t="s">
        <v>207</v>
      </c>
      <c r="G585" s="223"/>
      <c r="H585" s="225">
        <v>4.1799999999999997</v>
      </c>
      <c r="I585" s="226"/>
      <c r="J585" s="223"/>
      <c r="K585" s="223"/>
      <c r="L585" s="227"/>
      <c r="M585" s="228"/>
      <c r="N585" s="229"/>
      <c r="O585" s="229"/>
      <c r="P585" s="229"/>
      <c r="Q585" s="229"/>
      <c r="R585" s="229"/>
      <c r="S585" s="229"/>
      <c r="T585" s="23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1" t="s">
        <v>126</v>
      </c>
      <c r="AU585" s="231" t="s">
        <v>77</v>
      </c>
      <c r="AV585" s="13" t="s">
        <v>77</v>
      </c>
      <c r="AW585" s="13" t="s">
        <v>32</v>
      </c>
      <c r="AX585" s="13" t="s">
        <v>70</v>
      </c>
      <c r="AY585" s="231" t="s">
        <v>108</v>
      </c>
    </row>
    <row r="586" s="13" customFormat="1">
      <c r="A586" s="13"/>
      <c r="B586" s="222"/>
      <c r="C586" s="223"/>
      <c r="D586" s="215" t="s">
        <v>126</v>
      </c>
      <c r="E586" s="232" t="s">
        <v>19</v>
      </c>
      <c r="F586" s="224" t="s">
        <v>209</v>
      </c>
      <c r="G586" s="223"/>
      <c r="H586" s="225">
        <v>14</v>
      </c>
      <c r="I586" s="226"/>
      <c r="J586" s="223"/>
      <c r="K586" s="223"/>
      <c r="L586" s="227"/>
      <c r="M586" s="228"/>
      <c r="N586" s="229"/>
      <c r="O586" s="229"/>
      <c r="P586" s="229"/>
      <c r="Q586" s="229"/>
      <c r="R586" s="229"/>
      <c r="S586" s="229"/>
      <c r="T586" s="23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1" t="s">
        <v>126</v>
      </c>
      <c r="AU586" s="231" t="s">
        <v>77</v>
      </c>
      <c r="AV586" s="13" t="s">
        <v>77</v>
      </c>
      <c r="AW586" s="13" t="s">
        <v>32</v>
      </c>
      <c r="AX586" s="13" t="s">
        <v>70</v>
      </c>
      <c r="AY586" s="231" t="s">
        <v>108</v>
      </c>
    </row>
    <row r="587" s="13" customFormat="1">
      <c r="A587" s="13"/>
      <c r="B587" s="222"/>
      <c r="C587" s="223"/>
      <c r="D587" s="215" t="s">
        <v>126</v>
      </c>
      <c r="E587" s="232" t="s">
        <v>19</v>
      </c>
      <c r="F587" s="224" t="s">
        <v>210</v>
      </c>
      <c r="G587" s="223"/>
      <c r="H587" s="225">
        <v>21.530000000000001</v>
      </c>
      <c r="I587" s="226"/>
      <c r="J587" s="223"/>
      <c r="K587" s="223"/>
      <c r="L587" s="227"/>
      <c r="M587" s="228"/>
      <c r="N587" s="229"/>
      <c r="O587" s="229"/>
      <c r="P587" s="229"/>
      <c r="Q587" s="229"/>
      <c r="R587" s="229"/>
      <c r="S587" s="229"/>
      <c r="T587" s="23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1" t="s">
        <v>126</v>
      </c>
      <c r="AU587" s="231" t="s">
        <v>77</v>
      </c>
      <c r="AV587" s="13" t="s">
        <v>77</v>
      </c>
      <c r="AW587" s="13" t="s">
        <v>32</v>
      </c>
      <c r="AX587" s="13" t="s">
        <v>70</v>
      </c>
      <c r="AY587" s="231" t="s">
        <v>108</v>
      </c>
    </row>
    <row r="588" s="13" customFormat="1">
      <c r="A588" s="13"/>
      <c r="B588" s="222"/>
      <c r="C588" s="223"/>
      <c r="D588" s="215" t="s">
        <v>126</v>
      </c>
      <c r="E588" s="232" t="s">
        <v>19</v>
      </c>
      <c r="F588" s="224" t="s">
        <v>211</v>
      </c>
      <c r="G588" s="223"/>
      <c r="H588" s="225">
        <v>16.98</v>
      </c>
      <c r="I588" s="226"/>
      <c r="J588" s="223"/>
      <c r="K588" s="223"/>
      <c r="L588" s="227"/>
      <c r="M588" s="228"/>
      <c r="N588" s="229"/>
      <c r="O588" s="229"/>
      <c r="P588" s="229"/>
      <c r="Q588" s="229"/>
      <c r="R588" s="229"/>
      <c r="S588" s="229"/>
      <c r="T588" s="23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1" t="s">
        <v>126</v>
      </c>
      <c r="AU588" s="231" t="s">
        <v>77</v>
      </c>
      <c r="AV588" s="13" t="s">
        <v>77</v>
      </c>
      <c r="AW588" s="13" t="s">
        <v>32</v>
      </c>
      <c r="AX588" s="13" t="s">
        <v>70</v>
      </c>
      <c r="AY588" s="231" t="s">
        <v>108</v>
      </c>
    </row>
    <row r="589" s="13" customFormat="1">
      <c r="A589" s="13"/>
      <c r="B589" s="222"/>
      <c r="C589" s="223"/>
      <c r="D589" s="215" t="s">
        <v>126</v>
      </c>
      <c r="E589" s="232" t="s">
        <v>19</v>
      </c>
      <c r="F589" s="224" t="s">
        <v>212</v>
      </c>
      <c r="G589" s="223"/>
      <c r="H589" s="225">
        <v>27.84</v>
      </c>
      <c r="I589" s="226"/>
      <c r="J589" s="223"/>
      <c r="K589" s="223"/>
      <c r="L589" s="227"/>
      <c r="M589" s="228"/>
      <c r="N589" s="229"/>
      <c r="O589" s="229"/>
      <c r="P589" s="229"/>
      <c r="Q589" s="229"/>
      <c r="R589" s="229"/>
      <c r="S589" s="229"/>
      <c r="T589" s="23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1" t="s">
        <v>126</v>
      </c>
      <c r="AU589" s="231" t="s">
        <v>77</v>
      </c>
      <c r="AV589" s="13" t="s">
        <v>77</v>
      </c>
      <c r="AW589" s="13" t="s">
        <v>32</v>
      </c>
      <c r="AX589" s="13" t="s">
        <v>70</v>
      </c>
      <c r="AY589" s="231" t="s">
        <v>108</v>
      </c>
    </row>
    <row r="590" s="13" customFormat="1">
      <c r="A590" s="13"/>
      <c r="B590" s="222"/>
      <c r="C590" s="223"/>
      <c r="D590" s="215" t="s">
        <v>126</v>
      </c>
      <c r="E590" s="232" t="s">
        <v>19</v>
      </c>
      <c r="F590" s="224" t="s">
        <v>213</v>
      </c>
      <c r="G590" s="223"/>
      <c r="H590" s="225">
        <v>27.670000000000002</v>
      </c>
      <c r="I590" s="226"/>
      <c r="J590" s="223"/>
      <c r="K590" s="223"/>
      <c r="L590" s="227"/>
      <c r="M590" s="228"/>
      <c r="N590" s="229"/>
      <c r="O590" s="229"/>
      <c r="P590" s="229"/>
      <c r="Q590" s="229"/>
      <c r="R590" s="229"/>
      <c r="S590" s="229"/>
      <c r="T590" s="23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1" t="s">
        <v>126</v>
      </c>
      <c r="AU590" s="231" t="s">
        <v>77</v>
      </c>
      <c r="AV590" s="13" t="s">
        <v>77</v>
      </c>
      <c r="AW590" s="13" t="s">
        <v>32</v>
      </c>
      <c r="AX590" s="13" t="s">
        <v>70</v>
      </c>
      <c r="AY590" s="231" t="s">
        <v>108</v>
      </c>
    </row>
    <row r="591" s="13" customFormat="1">
      <c r="A591" s="13"/>
      <c r="B591" s="222"/>
      <c r="C591" s="223"/>
      <c r="D591" s="215" t="s">
        <v>126</v>
      </c>
      <c r="E591" s="232" t="s">
        <v>19</v>
      </c>
      <c r="F591" s="224" t="s">
        <v>214</v>
      </c>
      <c r="G591" s="223"/>
      <c r="H591" s="225">
        <v>17.699999999999999</v>
      </c>
      <c r="I591" s="226"/>
      <c r="J591" s="223"/>
      <c r="K591" s="223"/>
      <c r="L591" s="227"/>
      <c r="M591" s="228"/>
      <c r="N591" s="229"/>
      <c r="O591" s="229"/>
      <c r="P591" s="229"/>
      <c r="Q591" s="229"/>
      <c r="R591" s="229"/>
      <c r="S591" s="229"/>
      <c r="T591" s="23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1" t="s">
        <v>126</v>
      </c>
      <c r="AU591" s="231" t="s">
        <v>77</v>
      </c>
      <c r="AV591" s="13" t="s">
        <v>77</v>
      </c>
      <c r="AW591" s="13" t="s">
        <v>32</v>
      </c>
      <c r="AX591" s="13" t="s">
        <v>70</v>
      </c>
      <c r="AY591" s="231" t="s">
        <v>108</v>
      </c>
    </row>
    <row r="592" s="13" customFormat="1">
      <c r="A592" s="13"/>
      <c r="B592" s="222"/>
      <c r="C592" s="223"/>
      <c r="D592" s="215" t="s">
        <v>126</v>
      </c>
      <c r="E592" s="232" t="s">
        <v>19</v>
      </c>
      <c r="F592" s="224" t="s">
        <v>215</v>
      </c>
      <c r="G592" s="223"/>
      <c r="H592" s="225">
        <v>15.949999999999999</v>
      </c>
      <c r="I592" s="226"/>
      <c r="J592" s="223"/>
      <c r="K592" s="223"/>
      <c r="L592" s="227"/>
      <c r="M592" s="228"/>
      <c r="N592" s="229"/>
      <c r="O592" s="229"/>
      <c r="P592" s="229"/>
      <c r="Q592" s="229"/>
      <c r="R592" s="229"/>
      <c r="S592" s="229"/>
      <c r="T592" s="23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1" t="s">
        <v>126</v>
      </c>
      <c r="AU592" s="231" t="s">
        <v>77</v>
      </c>
      <c r="AV592" s="13" t="s">
        <v>77</v>
      </c>
      <c r="AW592" s="13" t="s">
        <v>32</v>
      </c>
      <c r="AX592" s="13" t="s">
        <v>70</v>
      </c>
      <c r="AY592" s="231" t="s">
        <v>108</v>
      </c>
    </row>
    <row r="593" s="14" customFormat="1">
      <c r="A593" s="14"/>
      <c r="B593" s="233"/>
      <c r="C593" s="234"/>
      <c r="D593" s="215" t="s">
        <v>126</v>
      </c>
      <c r="E593" s="235" t="s">
        <v>19</v>
      </c>
      <c r="F593" s="236" t="s">
        <v>162</v>
      </c>
      <c r="G593" s="234"/>
      <c r="H593" s="237">
        <v>464.75999999999999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3" t="s">
        <v>126</v>
      </c>
      <c r="AU593" s="243" t="s">
        <v>77</v>
      </c>
      <c r="AV593" s="14" t="s">
        <v>115</v>
      </c>
      <c r="AW593" s="14" t="s">
        <v>32</v>
      </c>
      <c r="AX593" s="14" t="s">
        <v>75</v>
      </c>
      <c r="AY593" s="243" t="s">
        <v>108</v>
      </c>
    </row>
    <row r="594" s="2" customFormat="1" ht="16.5" customHeight="1">
      <c r="A594" s="41"/>
      <c r="B594" s="42"/>
      <c r="C594" s="201" t="s">
        <v>577</v>
      </c>
      <c r="D594" s="201" t="s">
        <v>111</v>
      </c>
      <c r="E594" s="202" t="s">
        <v>578</v>
      </c>
      <c r="F594" s="203" t="s">
        <v>579</v>
      </c>
      <c r="G594" s="204" t="s">
        <v>155</v>
      </c>
      <c r="H594" s="205">
        <v>58.350000000000001</v>
      </c>
      <c r="I594" s="206"/>
      <c r="J594" s="207">
        <f>ROUND(I594*H594,2)</f>
        <v>0</v>
      </c>
      <c r="K594" s="208"/>
      <c r="L594" s="47"/>
      <c r="M594" s="209" t="s">
        <v>19</v>
      </c>
      <c r="N594" s="210" t="s">
        <v>41</v>
      </c>
      <c r="O594" s="87"/>
      <c r="P594" s="211">
        <f>O594*H594</f>
        <v>0</v>
      </c>
      <c r="Q594" s="211">
        <v>0</v>
      </c>
      <c r="R594" s="211">
        <f>Q594*H594</f>
        <v>0</v>
      </c>
      <c r="S594" s="211">
        <v>0</v>
      </c>
      <c r="T594" s="212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13" t="s">
        <v>156</v>
      </c>
      <c r="AT594" s="213" t="s">
        <v>111</v>
      </c>
      <c r="AU594" s="213" t="s">
        <v>77</v>
      </c>
      <c r="AY594" s="20" t="s">
        <v>108</v>
      </c>
      <c r="BE594" s="214">
        <f>IF(N594="základní",J594,0)</f>
        <v>0</v>
      </c>
      <c r="BF594" s="214">
        <f>IF(N594="snížená",J594,0)</f>
        <v>0</v>
      </c>
      <c r="BG594" s="214">
        <f>IF(N594="zákl. přenesená",J594,0)</f>
        <v>0</v>
      </c>
      <c r="BH594" s="214">
        <f>IF(N594="sníž. přenesená",J594,0)</f>
        <v>0</v>
      </c>
      <c r="BI594" s="214">
        <f>IF(N594="nulová",J594,0)</f>
        <v>0</v>
      </c>
      <c r="BJ594" s="20" t="s">
        <v>75</v>
      </c>
      <c r="BK594" s="214">
        <f>ROUND(I594*H594,2)</f>
        <v>0</v>
      </c>
      <c r="BL594" s="20" t="s">
        <v>156</v>
      </c>
      <c r="BM594" s="213" t="s">
        <v>580</v>
      </c>
    </row>
    <row r="595" s="2" customFormat="1">
      <c r="A595" s="41"/>
      <c r="B595" s="42"/>
      <c r="C595" s="43"/>
      <c r="D595" s="215" t="s">
        <v>117</v>
      </c>
      <c r="E595" s="43"/>
      <c r="F595" s="216" t="s">
        <v>581</v>
      </c>
      <c r="G595" s="43"/>
      <c r="H595" s="43"/>
      <c r="I595" s="217"/>
      <c r="J595" s="43"/>
      <c r="K595" s="43"/>
      <c r="L595" s="47"/>
      <c r="M595" s="218"/>
      <c r="N595" s="219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117</v>
      </c>
      <c r="AU595" s="20" t="s">
        <v>77</v>
      </c>
    </row>
    <row r="596" s="2" customFormat="1">
      <c r="A596" s="41"/>
      <c r="B596" s="42"/>
      <c r="C596" s="43"/>
      <c r="D596" s="220" t="s">
        <v>119</v>
      </c>
      <c r="E596" s="43"/>
      <c r="F596" s="221" t="s">
        <v>582</v>
      </c>
      <c r="G596" s="43"/>
      <c r="H596" s="43"/>
      <c r="I596" s="217"/>
      <c r="J596" s="43"/>
      <c r="K596" s="43"/>
      <c r="L596" s="47"/>
      <c r="M596" s="218"/>
      <c r="N596" s="219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119</v>
      </c>
      <c r="AU596" s="20" t="s">
        <v>77</v>
      </c>
    </row>
    <row r="597" s="15" customFormat="1">
      <c r="A597" s="15"/>
      <c r="B597" s="255"/>
      <c r="C597" s="256"/>
      <c r="D597" s="215" t="s">
        <v>126</v>
      </c>
      <c r="E597" s="257" t="s">
        <v>19</v>
      </c>
      <c r="F597" s="258" t="s">
        <v>576</v>
      </c>
      <c r="G597" s="256"/>
      <c r="H597" s="257" t="s">
        <v>19</v>
      </c>
      <c r="I597" s="259"/>
      <c r="J597" s="256"/>
      <c r="K597" s="256"/>
      <c r="L597" s="260"/>
      <c r="M597" s="261"/>
      <c r="N597" s="262"/>
      <c r="O597" s="262"/>
      <c r="P597" s="262"/>
      <c r="Q597" s="262"/>
      <c r="R597" s="262"/>
      <c r="S597" s="262"/>
      <c r="T597" s="263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64" t="s">
        <v>126</v>
      </c>
      <c r="AU597" s="264" t="s">
        <v>77</v>
      </c>
      <c r="AV597" s="15" t="s">
        <v>75</v>
      </c>
      <c r="AW597" s="15" t="s">
        <v>32</v>
      </c>
      <c r="AX597" s="15" t="s">
        <v>70</v>
      </c>
      <c r="AY597" s="264" t="s">
        <v>108</v>
      </c>
    </row>
    <row r="598" s="13" customFormat="1">
      <c r="A598" s="13"/>
      <c r="B598" s="222"/>
      <c r="C598" s="223"/>
      <c r="D598" s="215" t="s">
        <v>126</v>
      </c>
      <c r="E598" s="232" t="s">
        <v>19</v>
      </c>
      <c r="F598" s="224" t="s">
        <v>207</v>
      </c>
      <c r="G598" s="223"/>
      <c r="H598" s="225">
        <v>4.1799999999999997</v>
      </c>
      <c r="I598" s="226"/>
      <c r="J598" s="223"/>
      <c r="K598" s="223"/>
      <c r="L598" s="227"/>
      <c r="M598" s="228"/>
      <c r="N598" s="229"/>
      <c r="O598" s="229"/>
      <c r="P598" s="229"/>
      <c r="Q598" s="229"/>
      <c r="R598" s="229"/>
      <c r="S598" s="229"/>
      <c r="T598" s="23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1" t="s">
        <v>126</v>
      </c>
      <c r="AU598" s="231" t="s">
        <v>77</v>
      </c>
      <c r="AV598" s="13" t="s">
        <v>77</v>
      </c>
      <c r="AW598" s="13" t="s">
        <v>32</v>
      </c>
      <c r="AX598" s="13" t="s">
        <v>70</v>
      </c>
      <c r="AY598" s="231" t="s">
        <v>108</v>
      </c>
    </row>
    <row r="599" s="16" customFormat="1">
      <c r="A599" s="16"/>
      <c r="B599" s="265"/>
      <c r="C599" s="266"/>
      <c r="D599" s="215" t="s">
        <v>126</v>
      </c>
      <c r="E599" s="267" t="s">
        <v>19</v>
      </c>
      <c r="F599" s="268" t="s">
        <v>328</v>
      </c>
      <c r="G599" s="266"/>
      <c r="H599" s="269">
        <v>4.1799999999999997</v>
      </c>
      <c r="I599" s="270"/>
      <c r="J599" s="266"/>
      <c r="K599" s="266"/>
      <c r="L599" s="271"/>
      <c r="M599" s="272"/>
      <c r="N599" s="273"/>
      <c r="O599" s="273"/>
      <c r="P599" s="273"/>
      <c r="Q599" s="273"/>
      <c r="R599" s="273"/>
      <c r="S599" s="273"/>
      <c r="T599" s="274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275" t="s">
        <v>126</v>
      </c>
      <c r="AU599" s="275" t="s">
        <v>77</v>
      </c>
      <c r="AV599" s="16" t="s">
        <v>128</v>
      </c>
      <c r="AW599" s="16" t="s">
        <v>32</v>
      </c>
      <c r="AX599" s="16" t="s">
        <v>70</v>
      </c>
      <c r="AY599" s="275" t="s">
        <v>108</v>
      </c>
    </row>
    <row r="600" s="15" customFormat="1">
      <c r="A600" s="15"/>
      <c r="B600" s="255"/>
      <c r="C600" s="256"/>
      <c r="D600" s="215" t="s">
        <v>126</v>
      </c>
      <c r="E600" s="257" t="s">
        <v>19</v>
      </c>
      <c r="F600" s="258" t="s">
        <v>537</v>
      </c>
      <c r="G600" s="256"/>
      <c r="H600" s="257" t="s">
        <v>19</v>
      </c>
      <c r="I600" s="259"/>
      <c r="J600" s="256"/>
      <c r="K600" s="256"/>
      <c r="L600" s="260"/>
      <c r="M600" s="261"/>
      <c r="N600" s="262"/>
      <c r="O600" s="262"/>
      <c r="P600" s="262"/>
      <c r="Q600" s="262"/>
      <c r="R600" s="262"/>
      <c r="S600" s="262"/>
      <c r="T600" s="263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4" t="s">
        <v>126</v>
      </c>
      <c r="AU600" s="264" t="s">
        <v>77</v>
      </c>
      <c r="AV600" s="15" t="s">
        <v>75</v>
      </c>
      <c r="AW600" s="15" t="s">
        <v>32</v>
      </c>
      <c r="AX600" s="15" t="s">
        <v>70</v>
      </c>
      <c r="AY600" s="264" t="s">
        <v>108</v>
      </c>
    </row>
    <row r="601" s="13" customFormat="1">
      <c r="A601" s="13"/>
      <c r="B601" s="222"/>
      <c r="C601" s="223"/>
      <c r="D601" s="215" t="s">
        <v>126</v>
      </c>
      <c r="E601" s="232" t="s">
        <v>19</v>
      </c>
      <c r="F601" s="224" t="s">
        <v>538</v>
      </c>
      <c r="G601" s="223"/>
      <c r="H601" s="225">
        <v>0.78000000000000003</v>
      </c>
      <c r="I601" s="226"/>
      <c r="J601" s="223"/>
      <c r="K601" s="223"/>
      <c r="L601" s="227"/>
      <c r="M601" s="228"/>
      <c r="N601" s="229"/>
      <c r="O601" s="229"/>
      <c r="P601" s="229"/>
      <c r="Q601" s="229"/>
      <c r="R601" s="229"/>
      <c r="S601" s="229"/>
      <c r="T601" s="23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1" t="s">
        <v>126</v>
      </c>
      <c r="AU601" s="231" t="s">
        <v>77</v>
      </c>
      <c r="AV601" s="13" t="s">
        <v>77</v>
      </c>
      <c r="AW601" s="13" t="s">
        <v>32</v>
      </c>
      <c r="AX601" s="13" t="s">
        <v>70</v>
      </c>
      <c r="AY601" s="231" t="s">
        <v>108</v>
      </c>
    </row>
    <row r="602" s="13" customFormat="1">
      <c r="A602" s="13"/>
      <c r="B602" s="222"/>
      <c r="C602" s="223"/>
      <c r="D602" s="215" t="s">
        <v>126</v>
      </c>
      <c r="E602" s="232" t="s">
        <v>19</v>
      </c>
      <c r="F602" s="224" t="s">
        <v>539</v>
      </c>
      <c r="G602" s="223"/>
      <c r="H602" s="225">
        <v>0.79800000000000004</v>
      </c>
      <c r="I602" s="226"/>
      <c r="J602" s="223"/>
      <c r="K602" s="223"/>
      <c r="L602" s="227"/>
      <c r="M602" s="228"/>
      <c r="N602" s="229"/>
      <c r="O602" s="229"/>
      <c r="P602" s="229"/>
      <c r="Q602" s="229"/>
      <c r="R602" s="229"/>
      <c r="S602" s="229"/>
      <c r="T602" s="23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1" t="s">
        <v>126</v>
      </c>
      <c r="AU602" s="231" t="s">
        <v>77</v>
      </c>
      <c r="AV602" s="13" t="s">
        <v>77</v>
      </c>
      <c r="AW602" s="13" t="s">
        <v>32</v>
      </c>
      <c r="AX602" s="13" t="s">
        <v>70</v>
      </c>
      <c r="AY602" s="231" t="s">
        <v>108</v>
      </c>
    </row>
    <row r="603" s="13" customFormat="1">
      <c r="A603" s="13"/>
      <c r="B603" s="222"/>
      <c r="C603" s="223"/>
      <c r="D603" s="215" t="s">
        <v>126</v>
      </c>
      <c r="E603" s="232" t="s">
        <v>19</v>
      </c>
      <c r="F603" s="224" t="s">
        <v>540</v>
      </c>
      <c r="G603" s="223"/>
      <c r="H603" s="225">
        <v>1.149</v>
      </c>
      <c r="I603" s="226"/>
      <c r="J603" s="223"/>
      <c r="K603" s="223"/>
      <c r="L603" s="227"/>
      <c r="M603" s="228"/>
      <c r="N603" s="229"/>
      <c r="O603" s="229"/>
      <c r="P603" s="229"/>
      <c r="Q603" s="229"/>
      <c r="R603" s="229"/>
      <c r="S603" s="229"/>
      <c r="T603" s="23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1" t="s">
        <v>126</v>
      </c>
      <c r="AU603" s="231" t="s">
        <v>77</v>
      </c>
      <c r="AV603" s="13" t="s">
        <v>77</v>
      </c>
      <c r="AW603" s="13" t="s">
        <v>32</v>
      </c>
      <c r="AX603" s="13" t="s">
        <v>70</v>
      </c>
      <c r="AY603" s="231" t="s">
        <v>108</v>
      </c>
    </row>
    <row r="604" s="13" customFormat="1">
      <c r="A604" s="13"/>
      <c r="B604" s="222"/>
      <c r="C604" s="223"/>
      <c r="D604" s="215" t="s">
        <v>126</v>
      </c>
      <c r="E604" s="232" t="s">
        <v>19</v>
      </c>
      <c r="F604" s="224" t="s">
        <v>541</v>
      </c>
      <c r="G604" s="223"/>
      <c r="H604" s="225">
        <v>1.149</v>
      </c>
      <c r="I604" s="226"/>
      <c r="J604" s="223"/>
      <c r="K604" s="223"/>
      <c r="L604" s="227"/>
      <c r="M604" s="228"/>
      <c r="N604" s="229"/>
      <c r="O604" s="229"/>
      <c r="P604" s="229"/>
      <c r="Q604" s="229"/>
      <c r="R604" s="229"/>
      <c r="S604" s="229"/>
      <c r="T604" s="23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1" t="s">
        <v>126</v>
      </c>
      <c r="AU604" s="231" t="s">
        <v>77</v>
      </c>
      <c r="AV604" s="13" t="s">
        <v>77</v>
      </c>
      <c r="AW604" s="13" t="s">
        <v>32</v>
      </c>
      <c r="AX604" s="13" t="s">
        <v>70</v>
      </c>
      <c r="AY604" s="231" t="s">
        <v>108</v>
      </c>
    </row>
    <row r="605" s="13" customFormat="1">
      <c r="A605" s="13"/>
      <c r="B605" s="222"/>
      <c r="C605" s="223"/>
      <c r="D605" s="215" t="s">
        <v>126</v>
      </c>
      <c r="E605" s="232" t="s">
        <v>19</v>
      </c>
      <c r="F605" s="224" t="s">
        <v>542</v>
      </c>
      <c r="G605" s="223"/>
      <c r="H605" s="225">
        <v>0.999</v>
      </c>
      <c r="I605" s="226"/>
      <c r="J605" s="223"/>
      <c r="K605" s="223"/>
      <c r="L605" s="227"/>
      <c r="M605" s="228"/>
      <c r="N605" s="229"/>
      <c r="O605" s="229"/>
      <c r="P605" s="229"/>
      <c r="Q605" s="229"/>
      <c r="R605" s="229"/>
      <c r="S605" s="229"/>
      <c r="T605" s="23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1" t="s">
        <v>126</v>
      </c>
      <c r="AU605" s="231" t="s">
        <v>77</v>
      </c>
      <c r="AV605" s="13" t="s">
        <v>77</v>
      </c>
      <c r="AW605" s="13" t="s">
        <v>32</v>
      </c>
      <c r="AX605" s="13" t="s">
        <v>70</v>
      </c>
      <c r="AY605" s="231" t="s">
        <v>108</v>
      </c>
    </row>
    <row r="606" s="13" customFormat="1">
      <c r="A606" s="13"/>
      <c r="B606" s="222"/>
      <c r="C606" s="223"/>
      <c r="D606" s="215" t="s">
        <v>126</v>
      </c>
      <c r="E606" s="232" t="s">
        <v>19</v>
      </c>
      <c r="F606" s="224" t="s">
        <v>543</v>
      </c>
      <c r="G606" s="223"/>
      <c r="H606" s="225">
        <v>1.1419999999999999</v>
      </c>
      <c r="I606" s="226"/>
      <c r="J606" s="223"/>
      <c r="K606" s="223"/>
      <c r="L606" s="227"/>
      <c r="M606" s="228"/>
      <c r="N606" s="229"/>
      <c r="O606" s="229"/>
      <c r="P606" s="229"/>
      <c r="Q606" s="229"/>
      <c r="R606" s="229"/>
      <c r="S606" s="229"/>
      <c r="T606" s="23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1" t="s">
        <v>126</v>
      </c>
      <c r="AU606" s="231" t="s">
        <v>77</v>
      </c>
      <c r="AV606" s="13" t="s">
        <v>77</v>
      </c>
      <c r="AW606" s="13" t="s">
        <v>32</v>
      </c>
      <c r="AX606" s="13" t="s">
        <v>70</v>
      </c>
      <c r="AY606" s="231" t="s">
        <v>108</v>
      </c>
    </row>
    <row r="607" s="13" customFormat="1">
      <c r="A607" s="13"/>
      <c r="B607" s="222"/>
      <c r="C607" s="223"/>
      <c r="D607" s="215" t="s">
        <v>126</v>
      </c>
      <c r="E607" s="232" t="s">
        <v>19</v>
      </c>
      <c r="F607" s="224" t="s">
        <v>544</v>
      </c>
      <c r="G607" s="223"/>
      <c r="H607" s="225">
        <v>1.29</v>
      </c>
      <c r="I607" s="226"/>
      <c r="J607" s="223"/>
      <c r="K607" s="223"/>
      <c r="L607" s="227"/>
      <c r="M607" s="228"/>
      <c r="N607" s="229"/>
      <c r="O607" s="229"/>
      <c r="P607" s="229"/>
      <c r="Q607" s="229"/>
      <c r="R607" s="229"/>
      <c r="S607" s="229"/>
      <c r="T607" s="23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1" t="s">
        <v>126</v>
      </c>
      <c r="AU607" s="231" t="s">
        <v>77</v>
      </c>
      <c r="AV607" s="13" t="s">
        <v>77</v>
      </c>
      <c r="AW607" s="13" t="s">
        <v>32</v>
      </c>
      <c r="AX607" s="13" t="s">
        <v>70</v>
      </c>
      <c r="AY607" s="231" t="s">
        <v>108</v>
      </c>
    </row>
    <row r="608" s="13" customFormat="1">
      <c r="A608" s="13"/>
      <c r="B608" s="222"/>
      <c r="C608" s="223"/>
      <c r="D608" s="215" t="s">
        <v>126</v>
      </c>
      <c r="E608" s="232" t="s">
        <v>19</v>
      </c>
      <c r="F608" s="224" t="s">
        <v>545</v>
      </c>
      <c r="G608" s="223"/>
      <c r="H608" s="225">
        <v>4.8399999999999999</v>
      </c>
      <c r="I608" s="226"/>
      <c r="J608" s="223"/>
      <c r="K608" s="223"/>
      <c r="L608" s="227"/>
      <c r="M608" s="228"/>
      <c r="N608" s="229"/>
      <c r="O608" s="229"/>
      <c r="P608" s="229"/>
      <c r="Q608" s="229"/>
      <c r="R608" s="229"/>
      <c r="S608" s="229"/>
      <c r="T608" s="23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1" t="s">
        <v>126</v>
      </c>
      <c r="AU608" s="231" t="s">
        <v>77</v>
      </c>
      <c r="AV608" s="13" t="s">
        <v>77</v>
      </c>
      <c r="AW608" s="13" t="s">
        <v>32</v>
      </c>
      <c r="AX608" s="13" t="s">
        <v>70</v>
      </c>
      <c r="AY608" s="231" t="s">
        <v>108</v>
      </c>
    </row>
    <row r="609" s="13" customFormat="1">
      <c r="A609" s="13"/>
      <c r="B609" s="222"/>
      <c r="C609" s="223"/>
      <c r="D609" s="215" t="s">
        <v>126</v>
      </c>
      <c r="E609" s="232" t="s">
        <v>19</v>
      </c>
      <c r="F609" s="224" t="s">
        <v>546</v>
      </c>
      <c r="G609" s="223"/>
      <c r="H609" s="225">
        <v>1.8009999999999999</v>
      </c>
      <c r="I609" s="226"/>
      <c r="J609" s="223"/>
      <c r="K609" s="223"/>
      <c r="L609" s="227"/>
      <c r="M609" s="228"/>
      <c r="N609" s="229"/>
      <c r="O609" s="229"/>
      <c r="P609" s="229"/>
      <c r="Q609" s="229"/>
      <c r="R609" s="229"/>
      <c r="S609" s="229"/>
      <c r="T609" s="23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1" t="s">
        <v>126</v>
      </c>
      <c r="AU609" s="231" t="s">
        <v>77</v>
      </c>
      <c r="AV609" s="13" t="s">
        <v>77</v>
      </c>
      <c r="AW609" s="13" t="s">
        <v>32</v>
      </c>
      <c r="AX609" s="13" t="s">
        <v>70</v>
      </c>
      <c r="AY609" s="231" t="s">
        <v>108</v>
      </c>
    </row>
    <row r="610" s="13" customFormat="1">
      <c r="A610" s="13"/>
      <c r="B610" s="222"/>
      <c r="C610" s="223"/>
      <c r="D610" s="215" t="s">
        <v>126</v>
      </c>
      <c r="E610" s="232" t="s">
        <v>19</v>
      </c>
      <c r="F610" s="224" t="s">
        <v>547</v>
      </c>
      <c r="G610" s="223"/>
      <c r="H610" s="225">
        <v>1.4630000000000001</v>
      </c>
      <c r="I610" s="226"/>
      <c r="J610" s="223"/>
      <c r="K610" s="223"/>
      <c r="L610" s="227"/>
      <c r="M610" s="228"/>
      <c r="N610" s="229"/>
      <c r="O610" s="229"/>
      <c r="P610" s="229"/>
      <c r="Q610" s="229"/>
      <c r="R610" s="229"/>
      <c r="S610" s="229"/>
      <c r="T610" s="23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1" t="s">
        <v>126</v>
      </c>
      <c r="AU610" s="231" t="s">
        <v>77</v>
      </c>
      <c r="AV610" s="13" t="s">
        <v>77</v>
      </c>
      <c r="AW610" s="13" t="s">
        <v>32</v>
      </c>
      <c r="AX610" s="13" t="s">
        <v>70</v>
      </c>
      <c r="AY610" s="231" t="s">
        <v>108</v>
      </c>
    </row>
    <row r="611" s="13" customFormat="1">
      <c r="A611" s="13"/>
      <c r="B611" s="222"/>
      <c r="C611" s="223"/>
      <c r="D611" s="215" t="s">
        <v>126</v>
      </c>
      <c r="E611" s="232" t="s">
        <v>19</v>
      </c>
      <c r="F611" s="224" t="s">
        <v>548</v>
      </c>
      <c r="G611" s="223"/>
      <c r="H611" s="225">
        <v>2.3180000000000001</v>
      </c>
      <c r="I611" s="226"/>
      <c r="J611" s="223"/>
      <c r="K611" s="223"/>
      <c r="L611" s="227"/>
      <c r="M611" s="228"/>
      <c r="N611" s="229"/>
      <c r="O611" s="229"/>
      <c r="P611" s="229"/>
      <c r="Q611" s="229"/>
      <c r="R611" s="229"/>
      <c r="S611" s="229"/>
      <c r="T611" s="23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1" t="s">
        <v>126</v>
      </c>
      <c r="AU611" s="231" t="s">
        <v>77</v>
      </c>
      <c r="AV611" s="13" t="s">
        <v>77</v>
      </c>
      <c r="AW611" s="13" t="s">
        <v>32</v>
      </c>
      <c r="AX611" s="13" t="s">
        <v>70</v>
      </c>
      <c r="AY611" s="231" t="s">
        <v>108</v>
      </c>
    </row>
    <row r="612" s="13" customFormat="1">
      <c r="A612" s="13"/>
      <c r="B612" s="222"/>
      <c r="C612" s="223"/>
      <c r="D612" s="215" t="s">
        <v>126</v>
      </c>
      <c r="E612" s="232" t="s">
        <v>19</v>
      </c>
      <c r="F612" s="224" t="s">
        <v>549</v>
      </c>
      <c r="G612" s="223"/>
      <c r="H612" s="225">
        <v>3.0790000000000002</v>
      </c>
      <c r="I612" s="226"/>
      <c r="J612" s="223"/>
      <c r="K612" s="223"/>
      <c r="L612" s="227"/>
      <c r="M612" s="228"/>
      <c r="N612" s="229"/>
      <c r="O612" s="229"/>
      <c r="P612" s="229"/>
      <c r="Q612" s="229"/>
      <c r="R612" s="229"/>
      <c r="S612" s="229"/>
      <c r="T612" s="23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1" t="s">
        <v>126</v>
      </c>
      <c r="AU612" s="231" t="s">
        <v>77</v>
      </c>
      <c r="AV612" s="13" t="s">
        <v>77</v>
      </c>
      <c r="AW612" s="13" t="s">
        <v>32</v>
      </c>
      <c r="AX612" s="13" t="s">
        <v>70</v>
      </c>
      <c r="AY612" s="231" t="s">
        <v>108</v>
      </c>
    </row>
    <row r="613" s="13" customFormat="1">
      <c r="A613" s="13"/>
      <c r="B613" s="222"/>
      <c r="C613" s="223"/>
      <c r="D613" s="215" t="s">
        <v>126</v>
      </c>
      <c r="E613" s="232" t="s">
        <v>19</v>
      </c>
      <c r="F613" s="224" t="s">
        <v>550</v>
      </c>
      <c r="G613" s="223"/>
      <c r="H613" s="225">
        <v>1.044</v>
      </c>
      <c r="I613" s="226"/>
      <c r="J613" s="223"/>
      <c r="K613" s="223"/>
      <c r="L613" s="227"/>
      <c r="M613" s="228"/>
      <c r="N613" s="229"/>
      <c r="O613" s="229"/>
      <c r="P613" s="229"/>
      <c r="Q613" s="229"/>
      <c r="R613" s="229"/>
      <c r="S613" s="229"/>
      <c r="T613" s="23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1" t="s">
        <v>126</v>
      </c>
      <c r="AU613" s="231" t="s">
        <v>77</v>
      </c>
      <c r="AV613" s="13" t="s">
        <v>77</v>
      </c>
      <c r="AW613" s="13" t="s">
        <v>32</v>
      </c>
      <c r="AX613" s="13" t="s">
        <v>70</v>
      </c>
      <c r="AY613" s="231" t="s">
        <v>108</v>
      </c>
    </row>
    <row r="614" s="13" customFormat="1">
      <c r="A614" s="13"/>
      <c r="B614" s="222"/>
      <c r="C614" s="223"/>
      <c r="D614" s="215" t="s">
        <v>126</v>
      </c>
      <c r="E614" s="232" t="s">
        <v>19</v>
      </c>
      <c r="F614" s="224" t="s">
        <v>551</v>
      </c>
      <c r="G614" s="223"/>
      <c r="H614" s="225">
        <v>1.044</v>
      </c>
      <c r="I614" s="226"/>
      <c r="J614" s="223"/>
      <c r="K614" s="223"/>
      <c r="L614" s="227"/>
      <c r="M614" s="228"/>
      <c r="N614" s="229"/>
      <c r="O614" s="229"/>
      <c r="P614" s="229"/>
      <c r="Q614" s="229"/>
      <c r="R614" s="229"/>
      <c r="S614" s="229"/>
      <c r="T614" s="23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1" t="s">
        <v>126</v>
      </c>
      <c r="AU614" s="231" t="s">
        <v>77</v>
      </c>
      <c r="AV614" s="13" t="s">
        <v>77</v>
      </c>
      <c r="AW614" s="13" t="s">
        <v>32</v>
      </c>
      <c r="AX614" s="13" t="s">
        <v>70</v>
      </c>
      <c r="AY614" s="231" t="s">
        <v>108</v>
      </c>
    </row>
    <row r="615" s="13" customFormat="1">
      <c r="A615" s="13"/>
      <c r="B615" s="222"/>
      <c r="C615" s="223"/>
      <c r="D615" s="215" t="s">
        <v>126</v>
      </c>
      <c r="E615" s="232" t="s">
        <v>19</v>
      </c>
      <c r="F615" s="224" t="s">
        <v>552</v>
      </c>
      <c r="G615" s="223"/>
      <c r="H615" s="225">
        <v>2.0880000000000001</v>
      </c>
      <c r="I615" s="226"/>
      <c r="J615" s="223"/>
      <c r="K615" s="223"/>
      <c r="L615" s="227"/>
      <c r="M615" s="228"/>
      <c r="N615" s="229"/>
      <c r="O615" s="229"/>
      <c r="P615" s="229"/>
      <c r="Q615" s="229"/>
      <c r="R615" s="229"/>
      <c r="S615" s="229"/>
      <c r="T615" s="23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1" t="s">
        <v>126</v>
      </c>
      <c r="AU615" s="231" t="s">
        <v>77</v>
      </c>
      <c r="AV615" s="13" t="s">
        <v>77</v>
      </c>
      <c r="AW615" s="13" t="s">
        <v>32</v>
      </c>
      <c r="AX615" s="13" t="s">
        <v>70</v>
      </c>
      <c r="AY615" s="231" t="s">
        <v>108</v>
      </c>
    </row>
    <row r="616" s="13" customFormat="1">
      <c r="A616" s="13"/>
      <c r="B616" s="222"/>
      <c r="C616" s="223"/>
      <c r="D616" s="215" t="s">
        <v>126</v>
      </c>
      <c r="E616" s="232" t="s">
        <v>19</v>
      </c>
      <c r="F616" s="224" t="s">
        <v>553</v>
      </c>
      <c r="G616" s="223"/>
      <c r="H616" s="225">
        <v>2.0880000000000001</v>
      </c>
      <c r="I616" s="226"/>
      <c r="J616" s="223"/>
      <c r="K616" s="223"/>
      <c r="L616" s="227"/>
      <c r="M616" s="228"/>
      <c r="N616" s="229"/>
      <c r="O616" s="229"/>
      <c r="P616" s="229"/>
      <c r="Q616" s="229"/>
      <c r="R616" s="229"/>
      <c r="S616" s="229"/>
      <c r="T616" s="230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1" t="s">
        <v>126</v>
      </c>
      <c r="AU616" s="231" t="s">
        <v>77</v>
      </c>
      <c r="AV616" s="13" t="s">
        <v>77</v>
      </c>
      <c r="AW616" s="13" t="s">
        <v>32</v>
      </c>
      <c r="AX616" s="13" t="s">
        <v>70</v>
      </c>
      <c r="AY616" s="231" t="s">
        <v>108</v>
      </c>
    </row>
    <row r="617" s="13" customFormat="1">
      <c r="A617" s="13"/>
      <c r="B617" s="222"/>
      <c r="C617" s="223"/>
      <c r="D617" s="215" t="s">
        <v>126</v>
      </c>
      <c r="E617" s="232" t="s">
        <v>19</v>
      </c>
      <c r="F617" s="224" t="s">
        <v>554</v>
      </c>
      <c r="G617" s="223"/>
      <c r="H617" s="225">
        <v>1.044</v>
      </c>
      <c r="I617" s="226"/>
      <c r="J617" s="223"/>
      <c r="K617" s="223"/>
      <c r="L617" s="227"/>
      <c r="M617" s="228"/>
      <c r="N617" s="229"/>
      <c r="O617" s="229"/>
      <c r="P617" s="229"/>
      <c r="Q617" s="229"/>
      <c r="R617" s="229"/>
      <c r="S617" s="229"/>
      <c r="T617" s="23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1" t="s">
        <v>126</v>
      </c>
      <c r="AU617" s="231" t="s">
        <v>77</v>
      </c>
      <c r="AV617" s="13" t="s">
        <v>77</v>
      </c>
      <c r="AW617" s="13" t="s">
        <v>32</v>
      </c>
      <c r="AX617" s="13" t="s">
        <v>70</v>
      </c>
      <c r="AY617" s="231" t="s">
        <v>108</v>
      </c>
    </row>
    <row r="618" s="13" customFormat="1">
      <c r="A618" s="13"/>
      <c r="B618" s="222"/>
      <c r="C618" s="223"/>
      <c r="D618" s="215" t="s">
        <v>126</v>
      </c>
      <c r="E618" s="232" t="s">
        <v>19</v>
      </c>
      <c r="F618" s="224" t="s">
        <v>555</v>
      </c>
      <c r="G618" s="223"/>
      <c r="H618" s="225">
        <v>1.044</v>
      </c>
      <c r="I618" s="226"/>
      <c r="J618" s="223"/>
      <c r="K618" s="223"/>
      <c r="L618" s="227"/>
      <c r="M618" s="228"/>
      <c r="N618" s="229"/>
      <c r="O618" s="229"/>
      <c r="P618" s="229"/>
      <c r="Q618" s="229"/>
      <c r="R618" s="229"/>
      <c r="S618" s="229"/>
      <c r="T618" s="23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1" t="s">
        <v>126</v>
      </c>
      <c r="AU618" s="231" t="s">
        <v>77</v>
      </c>
      <c r="AV618" s="13" t="s">
        <v>77</v>
      </c>
      <c r="AW618" s="13" t="s">
        <v>32</v>
      </c>
      <c r="AX618" s="13" t="s">
        <v>70</v>
      </c>
      <c r="AY618" s="231" t="s">
        <v>108</v>
      </c>
    </row>
    <row r="619" s="13" customFormat="1">
      <c r="A619" s="13"/>
      <c r="B619" s="222"/>
      <c r="C619" s="223"/>
      <c r="D619" s="215" t="s">
        <v>126</v>
      </c>
      <c r="E619" s="232" t="s">
        <v>19</v>
      </c>
      <c r="F619" s="224" t="s">
        <v>556</v>
      </c>
      <c r="G619" s="223"/>
      <c r="H619" s="225">
        <v>3.3900000000000001</v>
      </c>
      <c r="I619" s="226"/>
      <c r="J619" s="223"/>
      <c r="K619" s="223"/>
      <c r="L619" s="227"/>
      <c r="M619" s="228"/>
      <c r="N619" s="229"/>
      <c r="O619" s="229"/>
      <c r="P619" s="229"/>
      <c r="Q619" s="229"/>
      <c r="R619" s="229"/>
      <c r="S619" s="229"/>
      <c r="T619" s="23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1" t="s">
        <v>126</v>
      </c>
      <c r="AU619" s="231" t="s">
        <v>77</v>
      </c>
      <c r="AV619" s="13" t="s">
        <v>77</v>
      </c>
      <c r="AW619" s="13" t="s">
        <v>32</v>
      </c>
      <c r="AX619" s="13" t="s">
        <v>70</v>
      </c>
      <c r="AY619" s="231" t="s">
        <v>108</v>
      </c>
    </row>
    <row r="620" s="13" customFormat="1">
      <c r="A620" s="13"/>
      <c r="B620" s="222"/>
      <c r="C620" s="223"/>
      <c r="D620" s="215" t="s">
        <v>126</v>
      </c>
      <c r="E620" s="232" t="s">
        <v>19</v>
      </c>
      <c r="F620" s="224" t="s">
        <v>557</v>
      </c>
      <c r="G620" s="223"/>
      <c r="H620" s="225">
        <v>1.163</v>
      </c>
      <c r="I620" s="226"/>
      <c r="J620" s="223"/>
      <c r="K620" s="223"/>
      <c r="L620" s="227"/>
      <c r="M620" s="228"/>
      <c r="N620" s="229"/>
      <c r="O620" s="229"/>
      <c r="P620" s="229"/>
      <c r="Q620" s="229"/>
      <c r="R620" s="229"/>
      <c r="S620" s="229"/>
      <c r="T620" s="23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1" t="s">
        <v>126</v>
      </c>
      <c r="AU620" s="231" t="s">
        <v>77</v>
      </c>
      <c r="AV620" s="13" t="s">
        <v>77</v>
      </c>
      <c r="AW620" s="13" t="s">
        <v>32</v>
      </c>
      <c r="AX620" s="13" t="s">
        <v>70</v>
      </c>
      <c r="AY620" s="231" t="s">
        <v>108</v>
      </c>
    </row>
    <row r="621" s="13" customFormat="1">
      <c r="A621" s="13"/>
      <c r="B621" s="222"/>
      <c r="C621" s="223"/>
      <c r="D621" s="215" t="s">
        <v>126</v>
      </c>
      <c r="E621" s="232" t="s">
        <v>19</v>
      </c>
      <c r="F621" s="224" t="s">
        <v>558</v>
      </c>
      <c r="G621" s="223"/>
      <c r="H621" s="225">
        <v>2.4300000000000002</v>
      </c>
      <c r="I621" s="226"/>
      <c r="J621" s="223"/>
      <c r="K621" s="223"/>
      <c r="L621" s="227"/>
      <c r="M621" s="228"/>
      <c r="N621" s="229"/>
      <c r="O621" s="229"/>
      <c r="P621" s="229"/>
      <c r="Q621" s="229"/>
      <c r="R621" s="229"/>
      <c r="S621" s="229"/>
      <c r="T621" s="23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1" t="s">
        <v>126</v>
      </c>
      <c r="AU621" s="231" t="s">
        <v>77</v>
      </c>
      <c r="AV621" s="13" t="s">
        <v>77</v>
      </c>
      <c r="AW621" s="13" t="s">
        <v>32</v>
      </c>
      <c r="AX621" s="13" t="s">
        <v>70</v>
      </c>
      <c r="AY621" s="231" t="s">
        <v>108</v>
      </c>
    </row>
    <row r="622" s="13" customFormat="1">
      <c r="A622" s="13"/>
      <c r="B622" s="222"/>
      <c r="C622" s="223"/>
      <c r="D622" s="215" t="s">
        <v>126</v>
      </c>
      <c r="E622" s="232" t="s">
        <v>19</v>
      </c>
      <c r="F622" s="224" t="s">
        <v>559</v>
      </c>
      <c r="G622" s="223"/>
      <c r="H622" s="225">
        <v>3.1549999999999998</v>
      </c>
      <c r="I622" s="226"/>
      <c r="J622" s="223"/>
      <c r="K622" s="223"/>
      <c r="L622" s="227"/>
      <c r="M622" s="228"/>
      <c r="N622" s="229"/>
      <c r="O622" s="229"/>
      <c r="P622" s="229"/>
      <c r="Q622" s="229"/>
      <c r="R622" s="229"/>
      <c r="S622" s="229"/>
      <c r="T622" s="23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1" t="s">
        <v>126</v>
      </c>
      <c r="AU622" s="231" t="s">
        <v>77</v>
      </c>
      <c r="AV622" s="13" t="s">
        <v>77</v>
      </c>
      <c r="AW622" s="13" t="s">
        <v>32</v>
      </c>
      <c r="AX622" s="13" t="s">
        <v>70</v>
      </c>
      <c r="AY622" s="231" t="s">
        <v>108</v>
      </c>
    </row>
    <row r="623" s="13" customFormat="1">
      <c r="A623" s="13"/>
      <c r="B623" s="222"/>
      <c r="C623" s="223"/>
      <c r="D623" s="215" t="s">
        <v>126</v>
      </c>
      <c r="E623" s="232" t="s">
        <v>19</v>
      </c>
      <c r="F623" s="224" t="s">
        <v>560</v>
      </c>
      <c r="G623" s="223"/>
      <c r="H623" s="225">
        <v>0.93799999999999994</v>
      </c>
      <c r="I623" s="226"/>
      <c r="J623" s="223"/>
      <c r="K623" s="223"/>
      <c r="L623" s="227"/>
      <c r="M623" s="228"/>
      <c r="N623" s="229"/>
      <c r="O623" s="229"/>
      <c r="P623" s="229"/>
      <c r="Q623" s="229"/>
      <c r="R623" s="229"/>
      <c r="S623" s="229"/>
      <c r="T623" s="23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1" t="s">
        <v>126</v>
      </c>
      <c r="AU623" s="231" t="s">
        <v>77</v>
      </c>
      <c r="AV623" s="13" t="s">
        <v>77</v>
      </c>
      <c r="AW623" s="13" t="s">
        <v>32</v>
      </c>
      <c r="AX623" s="13" t="s">
        <v>70</v>
      </c>
      <c r="AY623" s="231" t="s">
        <v>108</v>
      </c>
    </row>
    <row r="624" s="13" customFormat="1">
      <c r="A624" s="13"/>
      <c r="B624" s="222"/>
      <c r="C624" s="223"/>
      <c r="D624" s="215" t="s">
        <v>126</v>
      </c>
      <c r="E624" s="232" t="s">
        <v>19</v>
      </c>
      <c r="F624" s="224" t="s">
        <v>561</v>
      </c>
      <c r="G624" s="223"/>
      <c r="H624" s="225">
        <v>2.3180000000000001</v>
      </c>
      <c r="I624" s="226"/>
      <c r="J624" s="223"/>
      <c r="K624" s="223"/>
      <c r="L624" s="227"/>
      <c r="M624" s="228"/>
      <c r="N624" s="229"/>
      <c r="O624" s="229"/>
      <c r="P624" s="229"/>
      <c r="Q624" s="229"/>
      <c r="R624" s="229"/>
      <c r="S624" s="229"/>
      <c r="T624" s="23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1" t="s">
        <v>126</v>
      </c>
      <c r="AU624" s="231" t="s">
        <v>77</v>
      </c>
      <c r="AV624" s="13" t="s">
        <v>77</v>
      </c>
      <c r="AW624" s="13" t="s">
        <v>32</v>
      </c>
      <c r="AX624" s="13" t="s">
        <v>70</v>
      </c>
      <c r="AY624" s="231" t="s">
        <v>108</v>
      </c>
    </row>
    <row r="625" s="13" customFormat="1">
      <c r="A625" s="13"/>
      <c r="B625" s="222"/>
      <c r="C625" s="223"/>
      <c r="D625" s="215" t="s">
        <v>126</v>
      </c>
      <c r="E625" s="232" t="s">
        <v>19</v>
      </c>
      <c r="F625" s="224" t="s">
        <v>562</v>
      </c>
      <c r="G625" s="223"/>
      <c r="H625" s="225">
        <v>1.4630000000000001</v>
      </c>
      <c r="I625" s="226"/>
      <c r="J625" s="223"/>
      <c r="K625" s="223"/>
      <c r="L625" s="227"/>
      <c r="M625" s="228"/>
      <c r="N625" s="229"/>
      <c r="O625" s="229"/>
      <c r="P625" s="229"/>
      <c r="Q625" s="229"/>
      <c r="R625" s="229"/>
      <c r="S625" s="229"/>
      <c r="T625" s="23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1" t="s">
        <v>126</v>
      </c>
      <c r="AU625" s="231" t="s">
        <v>77</v>
      </c>
      <c r="AV625" s="13" t="s">
        <v>77</v>
      </c>
      <c r="AW625" s="13" t="s">
        <v>32</v>
      </c>
      <c r="AX625" s="13" t="s">
        <v>70</v>
      </c>
      <c r="AY625" s="231" t="s">
        <v>108</v>
      </c>
    </row>
    <row r="626" s="13" customFormat="1">
      <c r="A626" s="13"/>
      <c r="B626" s="222"/>
      <c r="C626" s="223"/>
      <c r="D626" s="215" t="s">
        <v>126</v>
      </c>
      <c r="E626" s="232" t="s">
        <v>19</v>
      </c>
      <c r="F626" s="224" t="s">
        <v>563</v>
      </c>
      <c r="G626" s="223"/>
      <c r="H626" s="225">
        <v>1.8009999999999999</v>
      </c>
      <c r="I626" s="226"/>
      <c r="J626" s="223"/>
      <c r="K626" s="223"/>
      <c r="L626" s="227"/>
      <c r="M626" s="228"/>
      <c r="N626" s="229"/>
      <c r="O626" s="229"/>
      <c r="P626" s="229"/>
      <c r="Q626" s="229"/>
      <c r="R626" s="229"/>
      <c r="S626" s="229"/>
      <c r="T626" s="23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1" t="s">
        <v>126</v>
      </c>
      <c r="AU626" s="231" t="s">
        <v>77</v>
      </c>
      <c r="AV626" s="13" t="s">
        <v>77</v>
      </c>
      <c r="AW626" s="13" t="s">
        <v>32</v>
      </c>
      <c r="AX626" s="13" t="s">
        <v>70</v>
      </c>
      <c r="AY626" s="231" t="s">
        <v>108</v>
      </c>
    </row>
    <row r="627" s="13" customFormat="1">
      <c r="A627" s="13"/>
      <c r="B627" s="222"/>
      <c r="C627" s="223"/>
      <c r="D627" s="215" t="s">
        <v>126</v>
      </c>
      <c r="E627" s="232" t="s">
        <v>19</v>
      </c>
      <c r="F627" s="224" t="s">
        <v>564</v>
      </c>
      <c r="G627" s="223"/>
      <c r="H627" s="225">
        <v>1.044</v>
      </c>
      <c r="I627" s="226"/>
      <c r="J627" s="223"/>
      <c r="K627" s="223"/>
      <c r="L627" s="227"/>
      <c r="M627" s="228"/>
      <c r="N627" s="229"/>
      <c r="O627" s="229"/>
      <c r="P627" s="229"/>
      <c r="Q627" s="229"/>
      <c r="R627" s="229"/>
      <c r="S627" s="229"/>
      <c r="T627" s="23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1" t="s">
        <v>126</v>
      </c>
      <c r="AU627" s="231" t="s">
        <v>77</v>
      </c>
      <c r="AV627" s="13" t="s">
        <v>77</v>
      </c>
      <c r="AW627" s="13" t="s">
        <v>32</v>
      </c>
      <c r="AX627" s="13" t="s">
        <v>70</v>
      </c>
      <c r="AY627" s="231" t="s">
        <v>108</v>
      </c>
    </row>
    <row r="628" s="13" customFormat="1">
      <c r="A628" s="13"/>
      <c r="B628" s="222"/>
      <c r="C628" s="223"/>
      <c r="D628" s="215" t="s">
        <v>126</v>
      </c>
      <c r="E628" s="232" t="s">
        <v>19</v>
      </c>
      <c r="F628" s="224" t="s">
        <v>565</v>
      </c>
      <c r="G628" s="223"/>
      <c r="H628" s="225">
        <v>1.044</v>
      </c>
      <c r="I628" s="226"/>
      <c r="J628" s="223"/>
      <c r="K628" s="223"/>
      <c r="L628" s="227"/>
      <c r="M628" s="228"/>
      <c r="N628" s="229"/>
      <c r="O628" s="229"/>
      <c r="P628" s="229"/>
      <c r="Q628" s="229"/>
      <c r="R628" s="229"/>
      <c r="S628" s="229"/>
      <c r="T628" s="230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1" t="s">
        <v>126</v>
      </c>
      <c r="AU628" s="231" t="s">
        <v>77</v>
      </c>
      <c r="AV628" s="13" t="s">
        <v>77</v>
      </c>
      <c r="AW628" s="13" t="s">
        <v>32</v>
      </c>
      <c r="AX628" s="13" t="s">
        <v>70</v>
      </c>
      <c r="AY628" s="231" t="s">
        <v>108</v>
      </c>
    </row>
    <row r="629" s="13" customFormat="1">
      <c r="A629" s="13"/>
      <c r="B629" s="222"/>
      <c r="C629" s="223"/>
      <c r="D629" s="215" t="s">
        <v>126</v>
      </c>
      <c r="E629" s="232" t="s">
        <v>19</v>
      </c>
      <c r="F629" s="224" t="s">
        <v>566</v>
      </c>
      <c r="G629" s="223"/>
      <c r="H629" s="225">
        <v>2.0880000000000001</v>
      </c>
      <c r="I629" s="226"/>
      <c r="J629" s="223"/>
      <c r="K629" s="223"/>
      <c r="L629" s="227"/>
      <c r="M629" s="228"/>
      <c r="N629" s="229"/>
      <c r="O629" s="229"/>
      <c r="P629" s="229"/>
      <c r="Q629" s="229"/>
      <c r="R629" s="229"/>
      <c r="S629" s="229"/>
      <c r="T629" s="23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1" t="s">
        <v>126</v>
      </c>
      <c r="AU629" s="231" t="s">
        <v>77</v>
      </c>
      <c r="AV629" s="13" t="s">
        <v>77</v>
      </c>
      <c r="AW629" s="13" t="s">
        <v>32</v>
      </c>
      <c r="AX629" s="13" t="s">
        <v>70</v>
      </c>
      <c r="AY629" s="231" t="s">
        <v>108</v>
      </c>
    </row>
    <row r="630" s="13" customFormat="1">
      <c r="A630" s="13"/>
      <c r="B630" s="222"/>
      <c r="C630" s="223"/>
      <c r="D630" s="215" t="s">
        <v>126</v>
      </c>
      <c r="E630" s="232" t="s">
        <v>19</v>
      </c>
      <c r="F630" s="224" t="s">
        <v>567</v>
      </c>
      <c r="G630" s="223"/>
      <c r="H630" s="225">
        <v>2.0880000000000001</v>
      </c>
      <c r="I630" s="226"/>
      <c r="J630" s="223"/>
      <c r="K630" s="223"/>
      <c r="L630" s="227"/>
      <c r="M630" s="228"/>
      <c r="N630" s="229"/>
      <c r="O630" s="229"/>
      <c r="P630" s="229"/>
      <c r="Q630" s="229"/>
      <c r="R630" s="229"/>
      <c r="S630" s="229"/>
      <c r="T630" s="23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1" t="s">
        <v>126</v>
      </c>
      <c r="AU630" s="231" t="s">
        <v>77</v>
      </c>
      <c r="AV630" s="13" t="s">
        <v>77</v>
      </c>
      <c r="AW630" s="13" t="s">
        <v>32</v>
      </c>
      <c r="AX630" s="13" t="s">
        <v>70</v>
      </c>
      <c r="AY630" s="231" t="s">
        <v>108</v>
      </c>
    </row>
    <row r="631" s="13" customFormat="1">
      <c r="A631" s="13"/>
      <c r="B631" s="222"/>
      <c r="C631" s="223"/>
      <c r="D631" s="215" t="s">
        <v>126</v>
      </c>
      <c r="E631" s="232" t="s">
        <v>19</v>
      </c>
      <c r="F631" s="224" t="s">
        <v>568</v>
      </c>
      <c r="G631" s="223"/>
      <c r="H631" s="225">
        <v>1.044</v>
      </c>
      <c r="I631" s="226"/>
      <c r="J631" s="223"/>
      <c r="K631" s="223"/>
      <c r="L631" s="227"/>
      <c r="M631" s="228"/>
      <c r="N631" s="229"/>
      <c r="O631" s="229"/>
      <c r="P631" s="229"/>
      <c r="Q631" s="229"/>
      <c r="R631" s="229"/>
      <c r="S631" s="229"/>
      <c r="T631" s="23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1" t="s">
        <v>126</v>
      </c>
      <c r="AU631" s="231" t="s">
        <v>77</v>
      </c>
      <c r="AV631" s="13" t="s">
        <v>77</v>
      </c>
      <c r="AW631" s="13" t="s">
        <v>32</v>
      </c>
      <c r="AX631" s="13" t="s">
        <v>70</v>
      </c>
      <c r="AY631" s="231" t="s">
        <v>108</v>
      </c>
    </row>
    <row r="632" s="13" customFormat="1">
      <c r="A632" s="13"/>
      <c r="B632" s="222"/>
      <c r="C632" s="223"/>
      <c r="D632" s="215" t="s">
        <v>126</v>
      </c>
      <c r="E632" s="232" t="s">
        <v>19</v>
      </c>
      <c r="F632" s="224" t="s">
        <v>569</v>
      </c>
      <c r="G632" s="223"/>
      <c r="H632" s="225">
        <v>1.044</v>
      </c>
      <c r="I632" s="226"/>
      <c r="J632" s="223"/>
      <c r="K632" s="223"/>
      <c r="L632" s="227"/>
      <c r="M632" s="228"/>
      <c r="N632" s="229"/>
      <c r="O632" s="229"/>
      <c r="P632" s="229"/>
      <c r="Q632" s="229"/>
      <c r="R632" s="229"/>
      <c r="S632" s="229"/>
      <c r="T632" s="23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1" t="s">
        <v>126</v>
      </c>
      <c r="AU632" s="231" t="s">
        <v>77</v>
      </c>
      <c r="AV632" s="13" t="s">
        <v>77</v>
      </c>
      <c r="AW632" s="13" t="s">
        <v>32</v>
      </c>
      <c r="AX632" s="13" t="s">
        <v>70</v>
      </c>
      <c r="AY632" s="231" t="s">
        <v>108</v>
      </c>
    </row>
    <row r="633" s="16" customFormat="1">
      <c r="A633" s="16"/>
      <c r="B633" s="265"/>
      <c r="C633" s="266"/>
      <c r="D633" s="215" t="s">
        <v>126</v>
      </c>
      <c r="E633" s="267" t="s">
        <v>19</v>
      </c>
      <c r="F633" s="268" t="s">
        <v>328</v>
      </c>
      <c r="G633" s="266"/>
      <c r="H633" s="269">
        <v>54.169999999999995</v>
      </c>
      <c r="I633" s="270"/>
      <c r="J633" s="266"/>
      <c r="K633" s="266"/>
      <c r="L633" s="271"/>
      <c r="M633" s="272"/>
      <c r="N633" s="273"/>
      <c r="O633" s="273"/>
      <c r="P633" s="273"/>
      <c r="Q633" s="273"/>
      <c r="R633" s="273"/>
      <c r="S633" s="273"/>
      <c r="T633" s="274"/>
      <c r="U633" s="16"/>
      <c r="V633" s="16"/>
      <c r="W633" s="16"/>
      <c r="X633" s="16"/>
      <c r="Y633" s="16"/>
      <c r="Z633" s="16"/>
      <c r="AA633" s="16"/>
      <c r="AB633" s="16"/>
      <c r="AC633" s="16"/>
      <c r="AD633" s="16"/>
      <c r="AE633" s="16"/>
      <c r="AT633" s="275" t="s">
        <v>126</v>
      </c>
      <c r="AU633" s="275" t="s">
        <v>77</v>
      </c>
      <c r="AV633" s="16" t="s">
        <v>128</v>
      </c>
      <c r="AW633" s="16" t="s">
        <v>32</v>
      </c>
      <c r="AX633" s="16" t="s">
        <v>70</v>
      </c>
      <c r="AY633" s="275" t="s">
        <v>108</v>
      </c>
    </row>
    <row r="634" s="14" customFormat="1">
      <c r="A634" s="14"/>
      <c r="B634" s="233"/>
      <c r="C634" s="234"/>
      <c r="D634" s="215" t="s">
        <v>126</v>
      </c>
      <c r="E634" s="235" t="s">
        <v>19</v>
      </c>
      <c r="F634" s="236" t="s">
        <v>162</v>
      </c>
      <c r="G634" s="234"/>
      <c r="H634" s="237">
        <v>58.349999999999994</v>
      </c>
      <c r="I634" s="238"/>
      <c r="J634" s="234"/>
      <c r="K634" s="234"/>
      <c r="L634" s="239"/>
      <c r="M634" s="240"/>
      <c r="N634" s="241"/>
      <c r="O634" s="241"/>
      <c r="P634" s="241"/>
      <c r="Q634" s="241"/>
      <c r="R634" s="241"/>
      <c r="S634" s="241"/>
      <c r="T634" s="24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3" t="s">
        <v>126</v>
      </c>
      <c r="AU634" s="243" t="s">
        <v>77</v>
      </c>
      <c r="AV634" s="14" t="s">
        <v>115</v>
      </c>
      <c r="AW634" s="14" t="s">
        <v>32</v>
      </c>
      <c r="AX634" s="14" t="s">
        <v>75</v>
      </c>
      <c r="AY634" s="243" t="s">
        <v>108</v>
      </c>
    </row>
    <row r="635" s="12" customFormat="1" ht="25.92" customHeight="1">
      <c r="A635" s="12"/>
      <c r="B635" s="185"/>
      <c r="C635" s="186"/>
      <c r="D635" s="187" t="s">
        <v>69</v>
      </c>
      <c r="E635" s="188" t="s">
        <v>583</v>
      </c>
      <c r="F635" s="188" t="s">
        <v>584</v>
      </c>
      <c r="G635" s="186"/>
      <c r="H635" s="186"/>
      <c r="I635" s="189"/>
      <c r="J635" s="190">
        <f>BK635</f>
        <v>0</v>
      </c>
      <c r="K635" s="186"/>
      <c r="L635" s="191"/>
      <c r="M635" s="192"/>
      <c r="N635" s="193"/>
      <c r="O635" s="193"/>
      <c r="P635" s="194">
        <f>SUM(P636:P638)</f>
        <v>0</v>
      </c>
      <c r="Q635" s="193"/>
      <c r="R635" s="194">
        <f>SUM(R636:R638)</f>
        <v>0</v>
      </c>
      <c r="S635" s="193"/>
      <c r="T635" s="195">
        <f>SUM(T636:T638)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196" t="s">
        <v>115</v>
      </c>
      <c r="AT635" s="197" t="s">
        <v>69</v>
      </c>
      <c r="AU635" s="197" t="s">
        <v>70</v>
      </c>
      <c r="AY635" s="196" t="s">
        <v>108</v>
      </c>
      <c r="BK635" s="198">
        <f>SUM(BK636:BK638)</f>
        <v>0</v>
      </c>
    </row>
    <row r="636" s="2" customFormat="1" ht="16.5" customHeight="1">
      <c r="A636" s="41"/>
      <c r="B636" s="42"/>
      <c r="C636" s="201" t="s">
        <v>585</v>
      </c>
      <c r="D636" s="201" t="s">
        <v>111</v>
      </c>
      <c r="E636" s="202" t="s">
        <v>586</v>
      </c>
      <c r="F636" s="203" t="s">
        <v>587</v>
      </c>
      <c r="G636" s="204" t="s">
        <v>588</v>
      </c>
      <c r="H636" s="205">
        <v>100</v>
      </c>
      <c r="I636" s="206"/>
      <c r="J636" s="207">
        <f>ROUND(I636*H636,2)</f>
        <v>0</v>
      </c>
      <c r="K636" s="208"/>
      <c r="L636" s="47"/>
      <c r="M636" s="209" t="s">
        <v>19</v>
      </c>
      <c r="N636" s="210" t="s">
        <v>41</v>
      </c>
      <c r="O636" s="87"/>
      <c r="P636" s="211">
        <f>O636*H636</f>
        <v>0</v>
      </c>
      <c r="Q636" s="211">
        <v>0</v>
      </c>
      <c r="R636" s="211">
        <f>Q636*H636</f>
        <v>0</v>
      </c>
      <c r="S636" s="211">
        <v>0</v>
      </c>
      <c r="T636" s="212">
        <f>S636*H636</f>
        <v>0</v>
      </c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R636" s="213" t="s">
        <v>589</v>
      </c>
      <c r="AT636" s="213" t="s">
        <v>111</v>
      </c>
      <c r="AU636" s="213" t="s">
        <v>75</v>
      </c>
      <c r="AY636" s="20" t="s">
        <v>108</v>
      </c>
      <c r="BE636" s="214">
        <f>IF(N636="základní",J636,0)</f>
        <v>0</v>
      </c>
      <c r="BF636" s="214">
        <f>IF(N636="snížená",J636,0)</f>
        <v>0</v>
      </c>
      <c r="BG636" s="214">
        <f>IF(N636="zákl. přenesená",J636,0)</f>
        <v>0</v>
      </c>
      <c r="BH636" s="214">
        <f>IF(N636="sníž. přenesená",J636,0)</f>
        <v>0</v>
      </c>
      <c r="BI636" s="214">
        <f>IF(N636="nulová",J636,0)</f>
        <v>0</v>
      </c>
      <c r="BJ636" s="20" t="s">
        <v>75</v>
      </c>
      <c r="BK636" s="214">
        <f>ROUND(I636*H636,2)</f>
        <v>0</v>
      </c>
      <c r="BL636" s="20" t="s">
        <v>589</v>
      </c>
      <c r="BM636" s="213" t="s">
        <v>590</v>
      </c>
    </row>
    <row r="637" s="2" customFormat="1">
      <c r="A637" s="41"/>
      <c r="B637" s="42"/>
      <c r="C637" s="43"/>
      <c r="D637" s="215" t="s">
        <v>117</v>
      </c>
      <c r="E637" s="43"/>
      <c r="F637" s="216" t="s">
        <v>591</v>
      </c>
      <c r="G637" s="43"/>
      <c r="H637" s="43"/>
      <c r="I637" s="217"/>
      <c r="J637" s="43"/>
      <c r="K637" s="43"/>
      <c r="L637" s="47"/>
      <c r="M637" s="218"/>
      <c r="N637" s="219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T637" s="20" t="s">
        <v>117</v>
      </c>
      <c r="AU637" s="20" t="s">
        <v>75</v>
      </c>
    </row>
    <row r="638" s="2" customFormat="1">
      <c r="A638" s="41"/>
      <c r="B638" s="42"/>
      <c r="C638" s="43"/>
      <c r="D638" s="220" t="s">
        <v>119</v>
      </c>
      <c r="E638" s="43"/>
      <c r="F638" s="221" t="s">
        <v>592</v>
      </c>
      <c r="G638" s="43"/>
      <c r="H638" s="43"/>
      <c r="I638" s="217"/>
      <c r="J638" s="43"/>
      <c r="K638" s="43"/>
      <c r="L638" s="47"/>
      <c r="M638" s="218"/>
      <c r="N638" s="219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119</v>
      </c>
      <c r="AU638" s="20" t="s">
        <v>75</v>
      </c>
    </row>
    <row r="639" s="12" customFormat="1" ht="25.92" customHeight="1">
      <c r="A639" s="12"/>
      <c r="B639" s="185"/>
      <c r="C639" s="186"/>
      <c r="D639" s="187" t="s">
        <v>69</v>
      </c>
      <c r="E639" s="188" t="s">
        <v>593</v>
      </c>
      <c r="F639" s="188" t="s">
        <v>594</v>
      </c>
      <c r="G639" s="186"/>
      <c r="H639" s="186"/>
      <c r="I639" s="189"/>
      <c r="J639" s="190">
        <f>BK639</f>
        <v>0</v>
      </c>
      <c r="K639" s="186"/>
      <c r="L639" s="191"/>
      <c r="M639" s="192"/>
      <c r="N639" s="193"/>
      <c r="O639" s="193"/>
      <c r="P639" s="194">
        <f>P640+P644</f>
        <v>0</v>
      </c>
      <c r="Q639" s="193"/>
      <c r="R639" s="194">
        <f>R640+R644</f>
        <v>0</v>
      </c>
      <c r="S639" s="193"/>
      <c r="T639" s="195">
        <f>T640+T644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196" t="s">
        <v>140</v>
      </c>
      <c r="AT639" s="197" t="s">
        <v>69</v>
      </c>
      <c r="AU639" s="197" t="s">
        <v>70</v>
      </c>
      <c r="AY639" s="196" t="s">
        <v>108</v>
      </c>
      <c r="BK639" s="198">
        <f>BK640+BK644</f>
        <v>0</v>
      </c>
    </row>
    <row r="640" s="12" customFormat="1" ht="22.8" customHeight="1">
      <c r="A640" s="12"/>
      <c r="B640" s="185"/>
      <c r="C640" s="186"/>
      <c r="D640" s="187" t="s">
        <v>69</v>
      </c>
      <c r="E640" s="199" t="s">
        <v>595</v>
      </c>
      <c r="F640" s="199" t="s">
        <v>596</v>
      </c>
      <c r="G640" s="186"/>
      <c r="H640" s="186"/>
      <c r="I640" s="189"/>
      <c r="J640" s="200">
        <f>BK640</f>
        <v>0</v>
      </c>
      <c r="K640" s="186"/>
      <c r="L640" s="191"/>
      <c r="M640" s="192"/>
      <c r="N640" s="193"/>
      <c r="O640" s="193"/>
      <c r="P640" s="194">
        <f>SUM(P641:P643)</f>
        <v>0</v>
      </c>
      <c r="Q640" s="193"/>
      <c r="R640" s="194">
        <f>SUM(R641:R643)</f>
        <v>0</v>
      </c>
      <c r="S640" s="193"/>
      <c r="T640" s="195">
        <f>SUM(T641:T643)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196" t="s">
        <v>140</v>
      </c>
      <c r="AT640" s="197" t="s">
        <v>69</v>
      </c>
      <c r="AU640" s="197" t="s">
        <v>75</v>
      </c>
      <c r="AY640" s="196" t="s">
        <v>108</v>
      </c>
      <c r="BK640" s="198">
        <f>SUM(BK641:BK643)</f>
        <v>0</v>
      </c>
    </row>
    <row r="641" s="2" customFormat="1" ht="16.5" customHeight="1">
      <c r="A641" s="41"/>
      <c r="B641" s="42"/>
      <c r="C641" s="201" t="s">
        <v>597</v>
      </c>
      <c r="D641" s="201" t="s">
        <v>111</v>
      </c>
      <c r="E641" s="202" t="s">
        <v>598</v>
      </c>
      <c r="F641" s="203" t="s">
        <v>596</v>
      </c>
      <c r="G641" s="204" t="s">
        <v>599</v>
      </c>
      <c r="H641" s="205">
        <v>1</v>
      </c>
      <c r="I641" s="206"/>
      <c r="J641" s="207">
        <f>ROUND(I641*H641,2)</f>
        <v>0</v>
      </c>
      <c r="K641" s="208"/>
      <c r="L641" s="47"/>
      <c r="M641" s="209" t="s">
        <v>19</v>
      </c>
      <c r="N641" s="210" t="s">
        <v>41</v>
      </c>
      <c r="O641" s="87"/>
      <c r="P641" s="211">
        <f>O641*H641</f>
        <v>0</v>
      </c>
      <c r="Q641" s="211">
        <v>0</v>
      </c>
      <c r="R641" s="211">
        <f>Q641*H641</f>
        <v>0</v>
      </c>
      <c r="S641" s="211">
        <v>0</v>
      </c>
      <c r="T641" s="212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3" t="s">
        <v>600</v>
      </c>
      <c r="AT641" s="213" t="s">
        <v>111</v>
      </c>
      <c r="AU641" s="213" t="s">
        <v>77</v>
      </c>
      <c r="AY641" s="20" t="s">
        <v>108</v>
      </c>
      <c r="BE641" s="214">
        <f>IF(N641="základní",J641,0)</f>
        <v>0</v>
      </c>
      <c r="BF641" s="214">
        <f>IF(N641="snížená",J641,0)</f>
        <v>0</v>
      </c>
      <c r="BG641" s="214">
        <f>IF(N641="zákl. přenesená",J641,0)</f>
        <v>0</v>
      </c>
      <c r="BH641" s="214">
        <f>IF(N641="sníž. přenesená",J641,0)</f>
        <v>0</v>
      </c>
      <c r="BI641" s="214">
        <f>IF(N641="nulová",J641,0)</f>
        <v>0</v>
      </c>
      <c r="BJ641" s="20" t="s">
        <v>75</v>
      </c>
      <c r="BK641" s="214">
        <f>ROUND(I641*H641,2)</f>
        <v>0</v>
      </c>
      <c r="BL641" s="20" t="s">
        <v>600</v>
      </c>
      <c r="BM641" s="213" t="s">
        <v>601</v>
      </c>
    </row>
    <row r="642" s="2" customFormat="1">
      <c r="A642" s="41"/>
      <c r="B642" s="42"/>
      <c r="C642" s="43"/>
      <c r="D642" s="215" t="s">
        <v>117</v>
      </c>
      <c r="E642" s="43"/>
      <c r="F642" s="216" t="s">
        <v>596</v>
      </c>
      <c r="G642" s="43"/>
      <c r="H642" s="43"/>
      <c r="I642" s="217"/>
      <c r="J642" s="43"/>
      <c r="K642" s="43"/>
      <c r="L642" s="47"/>
      <c r="M642" s="218"/>
      <c r="N642" s="219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117</v>
      </c>
      <c r="AU642" s="20" t="s">
        <v>77</v>
      </c>
    </row>
    <row r="643" s="2" customFormat="1">
      <c r="A643" s="41"/>
      <c r="B643" s="42"/>
      <c r="C643" s="43"/>
      <c r="D643" s="220" t="s">
        <v>119</v>
      </c>
      <c r="E643" s="43"/>
      <c r="F643" s="221" t="s">
        <v>602</v>
      </c>
      <c r="G643" s="43"/>
      <c r="H643" s="43"/>
      <c r="I643" s="217"/>
      <c r="J643" s="43"/>
      <c r="K643" s="43"/>
      <c r="L643" s="47"/>
      <c r="M643" s="218"/>
      <c r="N643" s="219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119</v>
      </c>
      <c r="AU643" s="20" t="s">
        <v>77</v>
      </c>
    </row>
    <row r="644" s="12" customFormat="1" ht="22.8" customHeight="1">
      <c r="A644" s="12"/>
      <c r="B644" s="185"/>
      <c r="C644" s="186"/>
      <c r="D644" s="187" t="s">
        <v>69</v>
      </c>
      <c r="E644" s="199" t="s">
        <v>603</v>
      </c>
      <c r="F644" s="199" t="s">
        <v>604</v>
      </c>
      <c r="G644" s="186"/>
      <c r="H644" s="186"/>
      <c r="I644" s="189"/>
      <c r="J644" s="200">
        <f>BK644</f>
        <v>0</v>
      </c>
      <c r="K644" s="186"/>
      <c r="L644" s="191"/>
      <c r="M644" s="192"/>
      <c r="N644" s="193"/>
      <c r="O644" s="193"/>
      <c r="P644" s="194">
        <f>SUM(P645:P647)</f>
        <v>0</v>
      </c>
      <c r="Q644" s="193"/>
      <c r="R644" s="194">
        <f>SUM(R645:R647)</f>
        <v>0</v>
      </c>
      <c r="S644" s="193"/>
      <c r="T644" s="195">
        <f>SUM(T645:T647)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196" t="s">
        <v>140</v>
      </c>
      <c r="AT644" s="197" t="s">
        <v>69</v>
      </c>
      <c r="AU644" s="197" t="s">
        <v>75</v>
      </c>
      <c r="AY644" s="196" t="s">
        <v>108</v>
      </c>
      <c r="BK644" s="198">
        <f>SUM(BK645:BK647)</f>
        <v>0</v>
      </c>
    </row>
    <row r="645" s="2" customFormat="1" ht="16.5" customHeight="1">
      <c r="A645" s="41"/>
      <c r="B645" s="42"/>
      <c r="C645" s="201" t="s">
        <v>605</v>
      </c>
      <c r="D645" s="201" t="s">
        <v>111</v>
      </c>
      <c r="E645" s="202" t="s">
        <v>606</v>
      </c>
      <c r="F645" s="203" t="s">
        <v>604</v>
      </c>
      <c r="G645" s="204" t="s">
        <v>599</v>
      </c>
      <c r="H645" s="205">
        <v>1</v>
      </c>
      <c r="I645" s="206"/>
      <c r="J645" s="207">
        <f>ROUND(I645*H645,2)</f>
        <v>0</v>
      </c>
      <c r="K645" s="208"/>
      <c r="L645" s="47"/>
      <c r="M645" s="209" t="s">
        <v>19</v>
      </c>
      <c r="N645" s="210" t="s">
        <v>41</v>
      </c>
      <c r="O645" s="87"/>
      <c r="P645" s="211">
        <f>O645*H645</f>
        <v>0</v>
      </c>
      <c r="Q645" s="211">
        <v>0</v>
      </c>
      <c r="R645" s="211">
        <f>Q645*H645</f>
        <v>0</v>
      </c>
      <c r="S645" s="211">
        <v>0</v>
      </c>
      <c r="T645" s="212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3" t="s">
        <v>600</v>
      </c>
      <c r="AT645" s="213" t="s">
        <v>111</v>
      </c>
      <c r="AU645" s="213" t="s">
        <v>77</v>
      </c>
      <c r="AY645" s="20" t="s">
        <v>108</v>
      </c>
      <c r="BE645" s="214">
        <f>IF(N645="základní",J645,0)</f>
        <v>0</v>
      </c>
      <c r="BF645" s="214">
        <f>IF(N645="snížená",J645,0)</f>
        <v>0</v>
      </c>
      <c r="BG645" s="214">
        <f>IF(N645="zákl. přenesená",J645,0)</f>
        <v>0</v>
      </c>
      <c r="BH645" s="214">
        <f>IF(N645="sníž. přenesená",J645,0)</f>
        <v>0</v>
      </c>
      <c r="BI645" s="214">
        <f>IF(N645="nulová",J645,0)</f>
        <v>0</v>
      </c>
      <c r="BJ645" s="20" t="s">
        <v>75</v>
      </c>
      <c r="BK645" s="214">
        <f>ROUND(I645*H645,2)</f>
        <v>0</v>
      </c>
      <c r="BL645" s="20" t="s">
        <v>600</v>
      </c>
      <c r="BM645" s="213" t="s">
        <v>607</v>
      </c>
    </row>
    <row r="646" s="2" customFormat="1">
      <c r="A646" s="41"/>
      <c r="B646" s="42"/>
      <c r="C646" s="43"/>
      <c r="D646" s="215" t="s">
        <v>117</v>
      </c>
      <c r="E646" s="43"/>
      <c r="F646" s="216" t="s">
        <v>604</v>
      </c>
      <c r="G646" s="43"/>
      <c r="H646" s="43"/>
      <c r="I646" s="217"/>
      <c r="J646" s="43"/>
      <c r="K646" s="43"/>
      <c r="L646" s="47"/>
      <c r="M646" s="218"/>
      <c r="N646" s="219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117</v>
      </c>
      <c r="AU646" s="20" t="s">
        <v>77</v>
      </c>
    </row>
    <row r="647" s="2" customFormat="1">
      <c r="A647" s="41"/>
      <c r="B647" s="42"/>
      <c r="C647" s="43"/>
      <c r="D647" s="220" t="s">
        <v>119</v>
      </c>
      <c r="E647" s="43"/>
      <c r="F647" s="221" t="s">
        <v>608</v>
      </c>
      <c r="G647" s="43"/>
      <c r="H647" s="43"/>
      <c r="I647" s="217"/>
      <c r="J647" s="43"/>
      <c r="K647" s="43"/>
      <c r="L647" s="47"/>
      <c r="M647" s="276"/>
      <c r="N647" s="277"/>
      <c r="O647" s="278"/>
      <c r="P647" s="278"/>
      <c r="Q647" s="278"/>
      <c r="R647" s="278"/>
      <c r="S647" s="278"/>
      <c r="T647" s="279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119</v>
      </c>
      <c r="AU647" s="20" t="s">
        <v>77</v>
      </c>
    </row>
    <row r="648" s="2" customFormat="1" ht="6.96" customHeight="1">
      <c r="A648" s="41"/>
      <c r="B648" s="62"/>
      <c r="C648" s="63"/>
      <c r="D648" s="63"/>
      <c r="E648" s="63"/>
      <c r="F648" s="63"/>
      <c r="G648" s="63"/>
      <c r="H648" s="63"/>
      <c r="I648" s="63"/>
      <c r="J648" s="63"/>
      <c r="K648" s="63"/>
      <c r="L648" s="47"/>
      <c r="M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</row>
  </sheetData>
  <sheetProtection sheet="1" autoFilter="0" formatColumns="0" formatRows="0" objects="1" scenarios="1" spinCount="100000" saltValue="O09hqzuLS5HI9/VvQ/hsdCrDWr/MeobJj4oHV//lyjkJJTL0hJmbCYxona7xvCgigtnWwFmbSsOq/hFKPBo+ZA==" hashValue="sSQ0HEKMPaAT5fCQFYAAMSXRtxmgy37Q+KyJxSX0SII7tvzsuItMrQh59EHHKcaFQH6qijfUU4S5Zrw/a274Uw==" algorithmName="SHA-512" password="CC35"/>
  <autoFilter ref="C82:K647"/>
  <mergeCells count="6">
    <mergeCell ref="E7:H7"/>
    <mergeCell ref="E16:H16"/>
    <mergeCell ref="E25:H25"/>
    <mergeCell ref="E46:H46"/>
    <mergeCell ref="E75:H75"/>
    <mergeCell ref="L2:V2"/>
  </mergeCells>
  <hyperlinks>
    <hyperlink ref="F88" r:id="rId1" display="https://podminky.urs.cz/item/CS_URS_2024_01/997013211"/>
    <hyperlink ref="F91" r:id="rId2" display="https://podminky.urs.cz/item/CS_URS_2024_01/997013219"/>
    <hyperlink ref="F95" r:id="rId3" display="https://podminky.urs.cz/item/CS_URS_2024_01/997013501"/>
    <hyperlink ref="F98" r:id="rId4" display="https://podminky.urs.cz/item/CS_URS_2024_01/997013509"/>
    <hyperlink ref="F108" r:id="rId5" display="https://podminky.urs.cz/item/CS_URS_2024_01/776111311"/>
    <hyperlink ref="F114" r:id="rId6" display="https://podminky.urs.cz/item/CS_URS_2024_01/776121321"/>
    <hyperlink ref="F120" r:id="rId7" display="https://podminky.urs.cz/item/CS_URS_2024_01/776141121"/>
    <hyperlink ref="F125" r:id="rId8" display="https://podminky.urs.cz/item/CS_URS_2024_01/776201811"/>
    <hyperlink ref="F128" r:id="rId9" display="https://podminky.urs.cz/item/CS_URS_2024_01/776221111"/>
    <hyperlink ref="F164" r:id="rId10" display="https://podminky.urs.cz/item/CS_URS_2024_01/776410811"/>
    <hyperlink ref="F167" r:id="rId11" display="https://podminky.urs.cz/item/CS_URS_2024_01/776411212"/>
    <hyperlink ref="F203" r:id="rId12" display="https://podminky.urs.cz/item/CS_URS_2024_01/776991121"/>
    <hyperlink ref="F209" r:id="rId13" display="https://podminky.urs.cz/item/CS_URS_2024_01/998776101"/>
    <hyperlink ref="F213" r:id="rId14" display="https://podminky.urs.cz/item/CS_URS_2024_01/783801403"/>
    <hyperlink ref="F219" r:id="rId15" display="https://podminky.urs.cz/item/CS_URS_2024_01/783806811"/>
    <hyperlink ref="F225" r:id="rId16" display="https://podminky.urs.cz/item/CS_URS_2024_01/783823131"/>
    <hyperlink ref="F231" r:id="rId17" display="https://podminky.urs.cz/item/CS_URS_2024_01/783827421"/>
    <hyperlink ref="F283" r:id="rId18" display="https://podminky.urs.cz/item/CS_URS_2024_01/784111001"/>
    <hyperlink ref="F291" r:id="rId19" display="https://podminky.urs.cz/item/CS_URS_2024_01/784121001"/>
    <hyperlink ref="F297" r:id="rId20" display="https://podminky.urs.cz/item/CS_URS_2024_01/784171101"/>
    <hyperlink ref="F360" r:id="rId21" display="https://podminky.urs.cz/item/CS_URS_2024_01/784171111"/>
    <hyperlink ref="F424" r:id="rId22" display="https://podminky.urs.cz/item/CS_URS_2024_01/784181001"/>
    <hyperlink ref="F432" r:id="rId23" display="https://podminky.urs.cz/item/CS_URS_2024_01/784181121"/>
    <hyperlink ref="F440" r:id="rId24" display="https://podminky.urs.cz/item/CS_URS_2024_01/784211121"/>
    <hyperlink ref="F469" r:id="rId25" display="https://podminky.urs.cz/item/CS_URS_2024_01/784211141"/>
    <hyperlink ref="F493" r:id="rId26" display="https://podminky.urs.cz/item/CS_URS_2024_01/784221101"/>
    <hyperlink ref="F566" r:id="rId27" display="https://podminky.urs.cz/item/CS_URS_2024_01/784221111"/>
    <hyperlink ref="F596" r:id="rId28" display="https://podminky.urs.cz/item/CS_URS_2024_01/784221131"/>
    <hyperlink ref="F638" r:id="rId29" display="https://podminky.urs.cz/item/CS_URS_2024_01/HZS2491"/>
    <hyperlink ref="F643" r:id="rId30" display="https://podminky.urs.cz/item/CS_URS_2024_01/030001000"/>
    <hyperlink ref="F647" r:id="rId31" display="https://podminky.urs.cz/item/CS_URS_2024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7" customFormat="1" ht="45" customHeight="1">
      <c r="B3" s="284"/>
      <c r="C3" s="285" t="s">
        <v>609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610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611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612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613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614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615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616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617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618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619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74</v>
      </c>
      <c r="F18" s="291" t="s">
        <v>620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621</v>
      </c>
      <c r="F19" s="291" t="s">
        <v>622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623</v>
      </c>
      <c r="F20" s="291" t="s">
        <v>624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625</v>
      </c>
      <c r="F21" s="291" t="s">
        <v>626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627</v>
      </c>
      <c r="F22" s="291" t="s">
        <v>628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629</v>
      </c>
      <c r="F23" s="291" t="s">
        <v>630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631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632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633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634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635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636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637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638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639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94</v>
      </c>
      <c r="F36" s="291"/>
      <c r="G36" s="291" t="s">
        <v>640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641</v>
      </c>
      <c r="F37" s="291"/>
      <c r="G37" s="291" t="s">
        <v>642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51</v>
      </c>
      <c r="F38" s="291"/>
      <c r="G38" s="291" t="s">
        <v>643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52</v>
      </c>
      <c r="F39" s="291"/>
      <c r="G39" s="291" t="s">
        <v>644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95</v>
      </c>
      <c r="F40" s="291"/>
      <c r="G40" s="291" t="s">
        <v>645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96</v>
      </c>
      <c r="F41" s="291"/>
      <c r="G41" s="291" t="s">
        <v>646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647</v>
      </c>
      <c r="F42" s="291"/>
      <c r="G42" s="291" t="s">
        <v>648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649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650</v>
      </c>
      <c r="F44" s="291"/>
      <c r="G44" s="291" t="s">
        <v>651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98</v>
      </c>
      <c r="F45" s="291"/>
      <c r="G45" s="291" t="s">
        <v>652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653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654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655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656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657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658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659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660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661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662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663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664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665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666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667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668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669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670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671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672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673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674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675</v>
      </c>
      <c r="D76" s="309"/>
      <c r="E76" s="309"/>
      <c r="F76" s="309" t="s">
        <v>676</v>
      </c>
      <c r="G76" s="310"/>
      <c r="H76" s="309" t="s">
        <v>52</v>
      </c>
      <c r="I76" s="309" t="s">
        <v>55</v>
      </c>
      <c r="J76" s="309" t="s">
        <v>677</v>
      </c>
      <c r="K76" s="308"/>
    </row>
    <row r="77" s="1" customFormat="1" ht="17.25" customHeight="1">
      <c r="B77" s="306"/>
      <c r="C77" s="311" t="s">
        <v>678</v>
      </c>
      <c r="D77" s="311"/>
      <c r="E77" s="311"/>
      <c r="F77" s="312" t="s">
        <v>679</v>
      </c>
      <c r="G77" s="313"/>
      <c r="H77" s="311"/>
      <c r="I77" s="311"/>
      <c r="J77" s="311" t="s">
        <v>680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51</v>
      </c>
      <c r="D79" s="316"/>
      <c r="E79" s="316"/>
      <c r="F79" s="317" t="s">
        <v>681</v>
      </c>
      <c r="G79" s="318"/>
      <c r="H79" s="294" t="s">
        <v>682</v>
      </c>
      <c r="I79" s="294" t="s">
        <v>683</v>
      </c>
      <c r="J79" s="294">
        <v>20</v>
      </c>
      <c r="K79" s="308"/>
    </row>
    <row r="80" s="1" customFormat="1" ht="15" customHeight="1">
      <c r="B80" s="306"/>
      <c r="C80" s="294" t="s">
        <v>684</v>
      </c>
      <c r="D80" s="294"/>
      <c r="E80" s="294"/>
      <c r="F80" s="317" t="s">
        <v>681</v>
      </c>
      <c r="G80" s="318"/>
      <c r="H80" s="294" t="s">
        <v>685</v>
      </c>
      <c r="I80" s="294" t="s">
        <v>683</v>
      </c>
      <c r="J80" s="294">
        <v>120</v>
      </c>
      <c r="K80" s="308"/>
    </row>
    <row r="81" s="1" customFormat="1" ht="15" customHeight="1">
      <c r="B81" s="319"/>
      <c r="C81" s="294" t="s">
        <v>686</v>
      </c>
      <c r="D81" s="294"/>
      <c r="E81" s="294"/>
      <c r="F81" s="317" t="s">
        <v>687</v>
      </c>
      <c r="G81" s="318"/>
      <c r="H81" s="294" t="s">
        <v>688</v>
      </c>
      <c r="I81" s="294" t="s">
        <v>683</v>
      </c>
      <c r="J81" s="294">
        <v>50</v>
      </c>
      <c r="K81" s="308"/>
    </row>
    <row r="82" s="1" customFormat="1" ht="15" customHeight="1">
      <c r="B82" s="319"/>
      <c r="C82" s="294" t="s">
        <v>689</v>
      </c>
      <c r="D82" s="294"/>
      <c r="E82" s="294"/>
      <c r="F82" s="317" t="s">
        <v>681</v>
      </c>
      <c r="G82" s="318"/>
      <c r="H82" s="294" t="s">
        <v>690</v>
      </c>
      <c r="I82" s="294" t="s">
        <v>691</v>
      </c>
      <c r="J82" s="294"/>
      <c r="K82" s="308"/>
    </row>
    <row r="83" s="1" customFormat="1" ht="15" customHeight="1">
      <c r="B83" s="319"/>
      <c r="C83" s="320" t="s">
        <v>692</v>
      </c>
      <c r="D83" s="320"/>
      <c r="E83" s="320"/>
      <c r="F83" s="321" t="s">
        <v>687</v>
      </c>
      <c r="G83" s="320"/>
      <c r="H83" s="320" t="s">
        <v>693</v>
      </c>
      <c r="I83" s="320" t="s">
        <v>683</v>
      </c>
      <c r="J83" s="320">
        <v>15</v>
      </c>
      <c r="K83" s="308"/>
    </row>
    <row r="84" s="1" customFormat="1" ht="15" customHeight="1">
      <c r="B84" s="319"/>
      <c r="C84" s="320" t="s">
        <v>694</v>
      </c>
      <c r="D84" s="320"/>
      <c r="E84" s="320"/>
      <c r="F84" s="321" t="s">
        <v>687</v>
      </c>
      <c r="G84" s="320"/>
      <c r="H84" s="320" t="s">
        <v>695</v>
      </c>
      <c r="I84" s="320" t="s">
        <v>683</v>
      </c>
      <c r="J84" s="320">
        <v>15</v>
      </c>
      <c r="K84" s="308"/>
    </row>
    <row r="85" s="1" customFormat="1" ht="15" customHeight="1">
      <c r="B85" s="319"/>
      <c r="C85" s="320" t="s">
        <v>696</v>
      </c>
      <c r="D85" s="320"/>
      <c r="E85" s="320"/>
      <c r="F85" s="321" t="s">
        <v>687</v>
      </c>
      <c r="G85" s="320"/>
      <c r="H85" s="320" t="s">
        <v>697</v>
      </c>
      <c r="I85" s="320" t="s">
        <v>683</v>
      </c>
      <c r="J85" s="320">
        <v>20</v>
      </c>
      <c r="K85" s="308"/>
    </row>
    <row r="86" s="1" customFormat="1" ht="15" customHeight="1">
      <c r="B86" s="319"/>
      <c r="C86" s="320" t="s">
        <v>698</v>
      </c>
      <c r="D86" s="320"/>
      <c r="E86" s="320"/>
      <c r="F86" s="321" t="s">
        <v>687</v>
      </c>
      <c r="G86" s="320"/>
      <c r="H86" s="320" t="s">
        <v>699</v>
      </c>
      <c r="I86" s="320" t="s">
        <v>683</v>
      </c>
      <c r="J86" s="320">
        <v>20</v>
      </c>
      <c r="K86" s="308"/>
    </row>
    <row r="87" s="1" customFormat="1" ht="15" customHeight="1">
      <c r="B87" s="319"/>
      <c r="C87" s="294" t="s">
        <v>700</v>
      </c>
      <c r="D87" s="294"/>
      <c r="E87" s="294"/>
      <c r="F87" s="317" t="s">
        <v>687</v>
      </c>
      <c r="G87" s="318"/>
      <c r="H87" s="294" t="s">
        <v>701</v>
      </c>
      <c r="I87" s="294" t="s">
        <v>683</v>
      </c>
      <c r="J87" s="294">
        <v>50</v>
      </c>
      <c r="K87" s="308"/>
    </row>
    <row r="88" s="1" customFormat="1" ht="15" customHeight="1">
      <c r="B88" s="319"/>
      <c r="C88" s="294" t="s">
        <v>702</v>
      </c>
      <c r="D88" s="294"/>
      <c r="E88" s="294"/>
      <c r="F88" s="317" t="s">
        <v>687</v>
      </c>
      <c r="G88" s="318"/>
      <c r="H88" s="294" t="s">
        <v>703</v>
      </c>
      <c r="I88" s="294" t="s">
        <v>683</v>
      </c>
      <c r="J88" s="294">
        <v>20</v>
      </c>
      <c r="K88" s="308"/>
    </row>
    <row r="89" s="1" customFormat="1" ht="15" customHeight="1">
      <c r="B89" s="319"/>
      <c r="C89" s="294" t="s">
        <v>704</v>
      </c>
      <c r="D89" s="294"/>
      <c r="E89" s="294"/>
      <c r="F89" s="317" t="s">
        <v>687</v>
      </c>
      <c r="G89" s="318"/>
      <c r="H89" s="294" t="s">
        <v>705</v>
      </c>
      <c r="I89" s="294" t="s">
        <v>683</v>
      </c>
      <c r="J89" s="294">
        <v>20</v>
      </c>
      <c r="K89" s="308"/>
    </row>
    <row r="90" s="1" customFormat="1" ht="15" customHeight="1">
      <c r="B90" s="319"/>
      <c r="C90" s="294" t="s">
        <v>706</v>
      </c>
      <c r="D90" s="294"/>
      <c r="E90" s="294"/>
      <c r="F90" s="317" t="s">
        <v>687</v>
      </c>
      <c r="G90" s="318"/>
      <c r="H90" s="294" t="s">
        <v>707</v>
      </c>
      <c r="I90" s="294" t="s">
        <v>683</v>
      </c>
      <c r="J90" s="294">
        <v>50</v>
      </c>
      <c r="K90" s="308"/>
    </row>
    <row r="91" s="1" customFormat="1" ht="15" customHeight="1">
      <c r="B91" s="319"/>
      <c r="C91" s="294" t="s">
        <v>708</v>
      </c>
      <c r="D91" s="294"/>
      <c r="E91" s="294"/>
      <c r="F91" s="317" t="s">
        <v>687</v>
      </c>
      <c r="G91" s="318"/>
      <c r="H91" s="294" t="s">
        <v>708</v>
      </c>
      <c r="I91" s="294" t="s">
        <v>683</v>
      </c>
      <c r="J91" s="294">
        <v>50</v>
      </c>
      <c r="K91" s="308"/>
    </row>
    <row r="92" s="1" customFormat="1" ht="15" customHeight="1">
      <c r="B92" s="319"/>
      <c r="C92" s="294" t="s">
        <v>709</v>
      </c>
      <c r="D92" s="294"/>
      <c r="E92" s="294"/>
      <c r="F92" s="317" t="s">
        <v>687</v>
      </c>
      <c r="G92" s="318"/>
      <c r="H92" s="294" t="s">
        <v>710</v>
      </c>
      <c r="I92" s="294" t="s">
        <v>683</v>
      </c>
      <c r="J92" s="294">
        <v>255</v>
      </c>
      <c r="K92" s="308"/>
    </row>
    <row r="93" s="1" customFormat="1" ht="15" customHeight="1">
      <c r="B93" s="319"/>
      <c r="C93" s="294" t="s">
        <v>711</v>
      </c>
      <c r="D93" s="294"/>
      <c r="E93" s="294"/>
      <c r="F93" s="317" t="s">
        <v>681</v>
      </c>
      <c r="G93" s="318"/>
      <c r="H93" s="294" t="s">
        <v>712</v>
      </c>
      <c r="I93" s="294" t="s">
        <v>713</v>
      </c>
      <c r="J93" s="294"/>
      <c r="K93" s="308"/>
    </row>
    <row r="94" s="1" customFormat="1" ht="15" customHeight="1">
      <c r="B94" s="319"/>
      <c r="C94" s="294" t="s">
        <v>714</v>
      </c>
      <c r="D94" s="294"/>
      <c r="E94" s="294"/>
      <c r="F94" s="317" t="s">
        <v>681</v>
      </c>
      <c r="G94" s="318"/>
      <c r="H94" s="294" t="s">
        <v>715</v>
      </c>
      <c r="I94" s="294" t="s">
        <v>716</v>
      </c>
      <c r="J94" s="294"/>
      <c r="K94" s="308"/>
    </row>
    <row r="95" s="1" customFormat="1" ht="15" customHeight="1">
      <c r="B95" s="319"/>
      <c r="C95" s="294" t="s">
        <v>717</v>
      </c>
      <c r="D95" s="294"/>
      <c r="E95" s="294"/>
      <c r="F95" s="317" t="s">
        <v>681</v>
      </c>
      <c r="G95" s="318"/>
      <c r="H95" s="294" t="s">
        <v>717</v>
      </c>
      <c r="I95" s="294" t="s">
        <v>716</v>
      </c>
      <c r="J95" s="294"/>
      <c r="K95" s="308"/>
    </row>
    <row r="96" s="1" customFormat="1" ht="15" customHeight="1">
      <c r="B96" s="319"/>
      <c r="C96" s="294" t="s">
        <v>36</v>
      </c>
      <c r="D96" s="294"/>
      <c r="E96" s="294"/>
      <c r="F96" s="317" t="s">
        <v>681</v>
      </c>
      <c r="G96" s="318"/>
      <c r="H96" s="294" t="s">
        <v>718</v>
      </c>
      <c r="I96" s="294" t="s">
        <v>716</v>
      </c>
      <c r="J96" s="294"/>
      <c r="K96" s="308"/>
    </row>
    <row r="97" s="1" customFormat="1" ht="15" customHeight="1">
      <c r="B97" s="319"/>
      <c r="C97" s="294" t="s">
        <v>46</v>
      </c>
      <c r="D97" s="294"/>
      <c r="E97" s="294"/>
      <c r="F97" s="317" t="s">
        <v>681</v>
      </c>
      <c r="G97" s="318"/>
      <c r="H97" s="294" t="s">
        <v>719</v>
      </c>
      <c r="I97" s="294" t="s">
        <v>716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720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675</v>
      </c>
      <c r="D103" s="309"/>
      <c r="E103" s="309"/>
      <c r="F103" s="309" t="s">
        <v>676</v>
      </c>
      <c r="G103" s="310"/>
      <c r="H103" s="309" t="s">
        <v>52</v>
      </c>
      <c r="I103" s="309" t="s">
        <v>55</v>
      </c>
      <c r="J103" s="309" t="s">
        <v>677</v>
      </c>
      <c r="K103" s="308"/>
    </row>
    <row r="104" s="1" customFormat="1" ht="17.25" customHeight="1">
      <c r="B104" s="306"/>
      <c r="C104" s="311" t="s">
        <v>678</v>
      </c>
      <c r="D104" s="311"/>
      <c r="E104" s="311"/>
      <c r="F104" s="312" t="s">
        <v>679</v>
      </c>
      <c r="G104" s="313"/>
      <c r="H104" s="311"/>
      <c r="I104" s="311"/>
      <c r="J104" s="311" t="s">
        <v>680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51</v>
      </c>
      <c r="D106" s="316"/>
      <c r="E106" s="316"/>
      <c r="F106" s="317" t="s">
        <v>681</v>
      </c>
      <c r="G106" s="294"/>
      <c r="H106" s="294" t="s">
        <v>721</v>
      </c>
      <c r="I106" s="294" t="s">
        <v>683</v>
      </c>
      <c r="J106" s="294">
        <v>20</v>
      </c>
      <c r="K106" s="308"/>
    </row>
    <row r="107" s="1" customFormat="1" ht="15" customHeight="1">
      <c r="B107" s="306"/>
      <c r="C107" s="294" t="s">
        <v>684</v>
      </c>
      <c r="D107" s="294"/>
      <c r="E107" s="294"/>
      <c r="F107" s="317" t="s">
        <v>681</v>
      </c>
      <c r="G107" s="294"/>
      <c r="H107" s="294" t="s">
        <v>721</v>
      </c>
      <c r="I107" s="294" t="s">
        <v>683</v>
      </c>
      <c r="J107" s="294">
        <v>120</v>
      </c>
      <c r="K107" s="308"/>
    </row>
    <row r="108" s="1" customFormat="1" ht="15" customHeight="1">
      <c r="B108" s="319"/>
      <c r="C108" s="294" t="s">
        <v>686</v>
      </c>
      <c r="D108" s="294"/>
      <c r="E108" s="294"/>
      <c r="F108" s="317" t="s">
        <v>687</v>
      </c>
      <c r="G108" s="294"/>
      <c r="H108" s="294" t="s">
        <v>721</v>
      </c>
      <c r="I108" s="294" t="s">
        <v>683</v>
      </c>
      <c r="J108" s="294">
        <v>50</v>
      </c>
      <c r="K108" s="308"/>
    </row>
    <row r="109" s="1" customFormat="1" ht="15" customHeight="1">
      <c r="B109" s="319"/>
      <c r="C109" s="294" t="s">
        <v>689</v>
      </c>
      <c r="D109" s="294"/>
      <c r="E109" s="294"/>
      <c r="F109" s="317" t="s">
        <v>681</v>
      </c>
      <c r="G109" s="294"/>
      <c r="H109" s="294" t="s">
        <v>721</v>
      </c>
      <c r="I109" s="294" t="s">
        <v>691</v>
      </c>
      <c r="J109" s="294"/>
      <c r="K109" s="308"/>
    </row>
    <row r="110" s="1" customFormat="1" ht="15" customHeight="1">
      <c r="B110" s="319"/>
      <c r="C110" s="294" t="s">
        <v>700</v>
      </c>
      <c r="D110" s="294"/>
      <c r="E110" s="294"/>
      <c r="F110" s="317" t="s">
        <v>687</v>
      </c>
      <c r="G110" s="294"/>
      <c r="H110" s="294" t="s">
        <v>721</v>
      </c>
      <c r="I110" s="294" t="s">
        <v>683</v>
      </c>
      <c r="J110" s="294">
        <v>50</v>
      </c>
      <c r="K110" s="308"/>
    </row>
    <row r="111" s="1" customFormat="1" ht="15" customHeight="1">
      <c r="B111" s="319"/>
      <c r="C111" s="294" t="s">
        <v>708</v>
      </c>
      <c r="D111" s="294"/>
      <c r="E111" s="294"/>
      <c r="F111" s="317" t="s">
        <v>687</v>
      </c>
      <c r="G111" s="294"/>
      <c r="H111" s="294" t="s">
        <v>721</v>
      </c>
      <c r="I111" s="294" t="s">
        <v>683</v>
      </c>
      <c r="J111" s="294">
        <v>50</v>
      </c>
      <c r="K111" s="308"/>
    </row>
    <row r="112" s="1" customFormat="1" ht="15" customHeight="1">
      <c r="B112" s="319"/>
      <c r="C112" s="294" t="s">
        <v>706</v>
      </c>
      <c r="D112" s="294"/>
      <c r="E112" s="294"/>
      <c r="F112" s="317" t="s">
        <v>687</v>
      </c>
      <c r="G112" s="294"/>
      <c r="H112" s="294" t="s">
        <v>721</v>
      </c>
      <c r="I112" s="294" t="s">
        <v>683</v>
      </c>
      <c r="J112" s="294">
        <v>50</v>
      </c>
      <c r="K112" s="308"/>
    </row>
    <row r="113" s="1" customFormat="1" ht="15" customHeight="1">
      <c r="B113" s="319"/>
      <c r="C113" s="294" t="s">
        <v>51</v>
      </c>
      <c r="D113" s="294"/>
      <c r="E113" s="294"/>
      <c r="F113" s="317" t="s">
        <v>681</v>
      </c>
      <c r="G113" s="294"/>
      <c r="H113" s="294" t="s">
        <v>722</v>
      </c>
      <c r="I113" s="294" t="s">
        <v>683</v>
      </c>
      <c r="J113" s="294">
        <v>20</v>
      </c>
      <c r="K113" s="308"/>
    </row>
    <row r="114" s="1" customFormat="1" ht="15" customHeight="1">
      <c r="B114" s="319"/>
      <c r="C114" s="294" t="s">
        <v>723</v>
      </c>
      <c r="D114" s="294"/>
      <c r="E114" s="294"/>
      <c r="F114" s="317" t="s">
        <v>681</v>
      </c>
      <c r="G114" s="294"/>
      <c r="H114" s="294" t="s">
        <v>724</v>
      </c>
      <c r="I114" s="294" t="s">
        <v>683</v>
      </c>
      <c r="J114" s="294">
        <v>120</v>
      </c>
      <c r="K114" s="308"/>
    </row>
    <row r="115" s="1" customFormat="1" ht="15" customHeight="1">
      <c r="B115" s="319"/>
      <c r="C115" s="294" t="s">
        <v>36</v>
      </c>
      <c r="D115" s="294"/>
      <c r="E115" s="294"/>
      <c r="F115" s="317" t="s">
        <v>681</v>
      </c>
      <c r="G115" s="294"/>
      <c r="H115" s="294" t="s">
        <v>725</v>
      </c>
      <c r="I115" s="294" t="s">
        <v>716</v>
      </c>
      <c r="J115" s="294"/>
      <c r="K115" s="308"/>
    </row>
    <row r="116" s="1" customFormat="1" ht="15" customHeight="1">
      <c r="B116" s="319"/>
      <c r="C116" s="294" t="s">
        <v>46</v>
      </c>
      <c r="D116" s="294"/>
      <c r="E116" s="294"/>
      <c r="F116" s="317" t="s">
        <v>681</v>
      </c>
      <c r="G116" s="294"/>
      <c r="H116" s="294" t="s">
        <v>726</v>
      </c>
      <c r="I116" s="294" t="s">
        <v>716</v>
      </c>
      <c r="J116" s="294"/>
      <c r="K116" s="308"/>
    </row>
    <row r="117" s="1" customFormat="1" ht="15" customHeight="1">
      <c r="B117" s="319"/>
      <c r="C117" s="294" t="s">
        <v>55</v>
      </c>
      <c r="D117" s="294"/>
      <c r="E117" s="294"/>
      <c r="F117" s="317" t="s">
        <v>681</v>
      </c>
      <c r="G117" s="294"/>
      <c r="H117" s="294" t="s">
        <v>727</v>
      </c>
      <c r="I117" s="294" t="s">
        <v>728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729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675</v>
      </c>
      <c r="D123" s="309"/>
      <c r="E123" s="309"/>
      <c r="F123" s="309" t="s">
        <v>676</v>
      </c>
      <c r="G123" s="310"/>
      <c r="H123" s="309" t="s">
        <v>52</v>
      </c>
      <c r="I123" s="309" t="s">
        <v>55</v>
      </c>
      <c r="J123" s="309" t="s">
        <v>677</v>
      </c>
      <c r="K123" s="338"/>
    </row>
    <row r="124" s="1" customFormat="1" ht="17.25" customHeight="1">
      <c r="B124" s="337"/>
      <c r="C124" s="311" t="s">
        <v>678</v>
      </c>
      <c r="D124" s="311"/>
      <c r="E124" s="311"/>
      <c r="F124" s="312" t="s">
        <v>679</v>
      </c>
      <c r="G124" s="313"/>
      <c r="H124" s="311"/>
      <c r="I124" s="311"/>
      <c r="J124" s="311" t="s">
        <v>680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684</v>
      </c>
      <c r="D126" s="316"/>
      <c r="E126" s="316"/>
      <c r="F126" s="317" t="s">
        <v>681</v>
      </c>
      <c r="G126" s="294"/>
      <c r="H126" s="294" t="s">
        <v>721</v>
      </c>
      <c r="I126" s="294" t="s">
        <v>683</v>
      </c>
      <c r="J126" s="294">
        <v>120</v>
      </c>
      <c r="K126" s="342"/>
    </row>
    <row r="127" s="1" customFormat="1" ht="15" customHeight="1">
      <c r="B127" s="339"/>
      <c r="C127" s="294" t="s">
        <v>730</v>
      </c>
      <c r="D127" s="294"/>
      <c r="E127" s="294"/>
      <c r="F127" s="317" t="s">
        <v>681</v>
      </c>
      <c r="G127" s="294"/>
      <c r="H127" s="294" t="s">
        <v>731</v>
      </c>
      <c r="I127" s="294" t="s">
        <v>683</v>
      </c>
      <c r="J127" s="294" t="s">
        <v>732</v>
      </c>
      <c r="K127" s="342"/>
    </row>
    <row r="128" s="1" customFormat="1" ht="15" customHeight="1">
      <c r="B128" s="339"/>
      <c r="C128" s="294" t="s">
        <v>629</v>
      </c>
      <c r="D128" s="294"/>
      <c r="E128" s="294"/>
      <c r="F128" s="317" t="s">
        <v>681</v>
      </c>
      <c r="G128" s="294"/>
      <c r="H128" s="294" t="s">
        <v>733</v>
      </c>
      <c r="I128" s="294" t="s">
        <v>683</v>
      </c>
      <c r="J128" s="294" t="s">
        <v>732</v>
      </c>
      <c r="K128" s="342"/>
    </row>
    <row r="129" s="1" customFormat="1" ht="15" customHeight="1">
      <c r="B129" s="339"/>
      <c r="C129" s="294" t="s">
        <v>692</v>
      </c>
      <c r="D129" s="294"/>
      <c r="E129" s="294"/>
      <c r="F129" s="317" t="s">
        <v>687</v>
      </c>
      <c r="G129" s="294"/>
      <c r="H129" s="294" t="s">
        <v>693</v>
      </c>
      <c r="I129" s="294" t="s">
        <v>683</v>
      </c>
      <c r="J129" s="294">
        <v>15</v>
      </c>
      <c r="K129" s="342"/>
    </row>
    <row r="130" s="1" customFormat="1" ht="15" customHeight="1">
      <c r="B130" s="339"/>
      <c r="C130" s="320" t="s">
        <v>694</v>
      </c>
      <c r="D130" s="320"/>
      <c r="E130" s="320"/>
      <c r="F130" s="321" t="s">
        <v>687</v>
      </c>
      <c r="G130" s="320"/>
      <c r="H130" s="320" t="s">
        <v>695</v>
      </c>
      <c r="I130" s="320" t="s">
        <v>683</v>
      </c>
      <c r="J130" s="320">
        <v>15</v>
      </c>
      <c r="K130" s="342"/>
    </row>
    <row r="131" s="1" customFormat="1" ht="15" customHeight="1">
      <c r="B131" s="339"/>
      <c r="C131" s="320" t="s">
        <v>696</v>
      </c>
      <c r="D131" s="320"/>
      <c r="E131" s="320"/>
      <c r="F131" s="321" t="s">
        <v>687</v>
      </c>
      <c r="G131" s="320"/>
      <c r="H131" s="320" t="s">
        <v>697</v>
      </c>
      <c r="I131" s="320" t="s">
        <v>683</v>
      </c>
      <c r="J131" s="320">
        <v>20</v>
      </c>
      <c r="K131" s="342"/>
    </row>
    <row r="132" s="1" customFormat="1" ht="15" customHeight="1">
      <c r="B132" s="339"/>
      <c r="C132" s="320" t="s">
        <v>698</v>
      </c>
      <c r="D132" s="320"/>
      <c r="E132" s="320"/>
      <c r="F132" s="321" t="s">
        <v>687</v>
      </c>
      <c r="G132" s="320"/>
      <c r="H132" s="320" t="s">
        <v>699</v>
      </c>
      <c r="I132" s="320" t="s">
        <v>683</v>
      </c>
      <c r="J132" s="320">
        <v>20</v>
      </c>
      <c r="K132" s="342"/>
    </row>
    <row r="133" s="1" customFormat="1" ht="15" customHeight="1">
      <c r="B133" s="339"/>
      <c r="C133" s="294" t="s">
        <v>686</v>
      </c>
      <c r="D133" s="294"/>
      <c r="E133" s="294"/>
      <c r="F133" s="317" t="s">
        <v>687</v>
      </c>
      <c r="G133" s="294"/>
      <c r="H133" s="294" t="s">
        <v>721</v>
      </c>
      <c r="I133" s="294" t="s">
        <v>683</v>
      </c>
      <c r="J133" s="294">
        <v>50</v>
      </c>
      <c r="K133" s="342"/>
    </row>
    <row r="134" s="1" customFormat="1" ht="15" customHeight="1">
      <c r="B134" s="339"/>
      <c r="C134" s="294" t="s">
        <v>700</v>
      </c>
      <c r="D134" s="294"/>
      <c r="E134" s="294"/>
      <c r="F134" s="317" t="s">
        <v>687</v>
      </c>
      <c r="G134" s="294"/>
      <c r="H134" s="294" t="s">
        <v>721</v>
      </c>
      <c r="I134" s="294" t="s">
        <v>683</v>
      </c>
      <c r="J134" s="294">
        <v>50</v>
      </c>
      <c r="K134" s="342"/>
    </row>
    <row r="135" s="1" customFormat="1" ht="15" customHeight="1">
      <c r="B135" s="339"/>
      <c r="C135" s="294" t="s">
        <v>706</v>
      </c>
      <c r="D135" s="294"/>
      <c r="E135" s="294"/>
      <c r="F135" s="317" t="s">
        <v>687</v>
      </c>
      <c r="G135" s="294"/>
      <c r="H135" s="294" t="s">
        <v>721</v>
      </c>
      <c r="I135" s="294" t="s">
        <v>683</v>
      </c>
      <c r="J135" s="294">
        <v>50</v>
      </c>
      <c r="K135" s="342"/>
    </row>
    <row r="136" s="1" customFormat="1" ht="15" customHeight="1">
      <c r="B136" s="339"/>
      <c r="C136" s="294" t="s">
        <v>708</v>
      </c>
      <c r="D136" s="294"/>
      <c r="E136" s="294"/>
      <c r="F136" s="317" t="s">
        <v>687</v>
      </c>
      <c r="G136" s="294"/>
      <c r="H136" s="294" t="s">
        <v>721</v>
      </c>
      <c r="I136" s="294" t="s">
        <v>683</v>
      </c>
      <c r="J136" s="294">
        <v>50</v>
      </c>
      <c r="K136" s="342"/>
    </row>
    <row r="137" s="1" customFormat="1" ht="15" customHeight="1">
      <c r="B137" s="339"/>
      <c r="C137" s="294" t="s">
        <v>709</v>
      </c>
      <c r="D137" s="294"/>
      <c r="E137" s="294"/>
      <c r="F137" s="317" t="s">
        <v>687</v>
      </c>
      <c r="G137" s="294"/>
      <c r="H137" s="294" t="s">
        <v>734</v>
      </c>
      <c r="I137" s="294" t="s">
        <v>683</v>
      </c>
      <c r="J137" s="294">
        <v>255</v>
      </c>
      <c r="K137" s="342"/>
    </row>
    <row r="138" s="1" customFormat="1" ht="15" customHeight="1">
      <c r="B138" s="339"/>
      <c r="C138" s="294" t="s">
        <v>711</v>
      </c>
      <c r="D138" s="294"/>
      <c r="E138" s="294"/>
      <c r="F138" s="317" t="s">
        <v>681</v>
      </c>
      <c r="G138" s="294"/>
      <c r="H138" s="294" t="s">
        <v>735</v>
      </c>
      <c r="I138" s="294" t="s">
        <v>713</v>
      </c>
      <c r="J138" s="294"/>
      <c r="K138" s="342"/>
    </row>
    <row r="139" s="1" customFormat="1" ht="15" customHeight="1">
      <c r="B139" s="339"/>
      <c r="C139" s="294" t="s">
        <v>714</v>
      </c>
      <c r="D139" s="294"/>
      <c r="E139" s="294"/>
      <c r="F139" s="317" t="s">
        <v>681</v>
      </c>
      <c r="G139" s="294"/>
      <c r="H139" s="294" t="s">
        <v>736</v>
      </c>
      <c r="I139" s="294" t="s">
        <v>716</v>
      </c>
      <c r="J139" s="294"/>
      <c r="K139" s="342"/>
    </row>
    <row r="140" s="1" customFormat="1" ht="15" customHeight="1">
      <c r="B140" s="339"/>
      <c r="C140" s="294" t="s">
        <v>717</v>
      </c>
      <c r="D140" s="294"/>
      <c r="E140" s="294"/>
      <c r="F140" s="317" t="s">
        <v>681</v>
      </c>
      <c r="G140" s="294"/>
      <c r="H140" s="294" t="s">
        <v>717</v>
      </c>
      <c r="I140" s="294" t="s">
        <v>716</v>
      </c>
      <c r="J140" s="294"/>
      <c r="K140" s="342"/>
    </row>
    <row r="141" s="1" customFormat="1" ht="15" customHeight="1">
      <c r="B141" s="339"/>
      <c r="C141" s="294" t="s">
        <v>36</v>
      </c>
      <c r="D141" s="294"/>
      <c r="E141" s="294"/>
      <c r="F141" s="317" t="s">
        <v>681</v>
      </c>
      <c r="G141" s="294"/>
      <c r="H141" s="294" t="s">
        <v>737</v>
      </c>
      <c r="I141" s="294" t="s">
        <v>716</v>
      </c>
      <c r="J141" s="294"/>
      <c r="K141" s="342"/>
    </row>
    <row r="142" s="1" customFormat="1" ht="15" customHeight="1">
      <c r="B142" s="339"/>
      <c r="C142" s="294" t="s">
        <v>738</v>
      </c>
      <c r="D142" s="294"/>
      <c r="E142" s="294"/>
      <c r="F142" s="317" t="s">
        <v>681</v>
      </c>
      <c r="G142" s="294"/>
      <c r="H142" s="294" t="s">
        <v>739</v>
      </c>
      <c r="I142" s="294" t="s">
        <v>716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740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675</v>
      </c>
      <c r="D148" s="309"/>
      <c r="E148" s="309"/>
      <c r="F148" s="309" t="s">
        <v>676</v>
      </c>
      <c r="G148" s="310"/>
      <c r="H148" s="309" t="s">
        <v>52</v>
      </c>
      <c r="I148" s="309" t="s">
        <v>55</v>
      </c>
      <c r="J148" s="309" t="s">
        <v>677</v>
      </c>
      <c r="K148" s="308"/>
    </row>
    <row r="149" s="1" customFormat="1" ht="17.25" customHeight="1">
      <c r="B149" s="306"/>
      <c r="C149" s="311" t="s">
        <v>678</v>
      </c>
      <c r="D149" s="311"/>
      <c r="E149" s="311"/>
      <c r="F149" s="312" t="s">
        <v>679</v>
      </c>
      <c r="G149" s="313"/>
      <c r="H149" s="311"/>
      <c r="I149" s="311"/>
      <c r="J149" s="311" t="s">
        <v>680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684</v>
      </c>
      <c r="D151" s="294"/>
      <c r="E151" s="294"/>
      <c r="F151" s="347" t="s">
        <v>681</v>
      </c>
      <c r="G151" s="294"/>
      <c r="H151" s="346" t="s">
        <v>721</v>
      </c>
      <c r="I151" s="346" t="s">
        <v>683</v>
      </c>
      <c r="J151" s="346">
        <v>120</v>
      </c>
      <c r="K151" s="342"/>
    </row>
    <row r="152" s="1" customFormat="1" ht="15" customHeight="1">
      <c r="B152" s="319"/>
      <c r="C152" s="346" t="s">
        <v>730</v>
      </c>
      <c r="D152" s="294"/>
      <c r="E152" s="294"/>
      <c r="F152" s="347" t="s">
        <v>681</v>
      </c>
      <c r="G152" s="294"/>
      <c r="H152" s="346" t="s">
        <v>741</v>
      </c>
      <c r="I152" s="346" t="s">
        <v>683</v>
      </c>
      <c r="J152" s="346" t="s">
        <v>732</v>
      </c>
      <c r="K152" s="342"/>
    </row>
    <row r="153" s="1" customFormat="1" ht="15" customHeight="1">
      <c r="B153" s="319"/>
      <c r="C153" s="346" t="s">
        <v>629</v>
      </c>
      <c r="D153" s="294"/>
      <c r="E153" s="294"/>
      <c r="F153" s="347" t="s">
        <v>681</v>
      </c>
      <c r="G153" s="294"/>
      <c r="H153" s="346" t="s">
        <v>742</v>
      </c>
      <c r="I153" s="346" t="s">
        <v>683</v>
      </c>
      <c r="J153" s="346" t="s">
        <v>732</v>
      </c>
      <c r="K153" s="342"/>
    </row>
    <row r="154" s="1" customFormat="1" ht="15" customHeight="1">
      <c r="B154" s="319"/>
      <c r="C154" s="346" t="s">
        <v>686</v>
      </c>
      <c r="D154" s="294"/>
      <c r="E154" s="294"/>
      <c r="F154" s="347" t="s">
        <v>687</v>
      </c>
      <c r="G154" s="294"/>
      <c r="H154" s="346" t="s">
        <v>721</v>
      </c>
      <c r="I154" s="346" t="s">
        <v>683</v>
      </c>
      <c r="J154" s="346">
        <v>50</v>
      </c>
      <c r="K154" s="342"/>
    </row>
    <row r="155" s="1" customFormat="1" ht="15" customHeight="1">
      <c r="B155" s="319"/>
      <c r="C155" s="346" t="s">
        <v>689</v>
      </c>
      <c r="D155" s="294"/>
      <c r="E155" s="294"/>
      <c r="F155" s="347" t="s">
        <v>681</v>
      </c>
      <c r="G155" s="294"/>
      <c r="H155" s="346" t="s">
        <v>721</v>
      </c>
      <c r="I155" s="346" t="s">
        <v>691</v>
      </c>
      <c r="J155" s="346"/>
      <c r="K155" s="342"/>
    </row>
    <row r="156" s="1" customFormat="1" ht="15" customHeight="1">
      <c r="B156" s="319"/>
      <c r="C156" s="346" t="s">
        <v>700</v>
      </c>
      <c r="D156" s="294"/>
      <c r="E156" s="294"/>
      <c r="F156" s="347" t="s">
        <v>687</v>
      </c>
      <c r="G156" s="294"/>
      <c r="H156" s="346" t="s">
        <v>721</v>
      </c>
      <c r="I156" s="346" t="s">
        <v>683</v>
      </c>
      <c r="J156" s="346">
        <v>50</v>
      </c>
      <c r="K156" s="342"/>
    </row>
    <row r="157" s="1" customFormat="1" ht="15" customHeight="1">
      <c r="B157" s="319"/>
      <c r="C157" s="346" t="s">
        <v>708</v>
      </c>
      <c r="D157" s="294"/>
      <c r="E157" s="294"/>
      <c r="F157" s="347" t="s">
        <v>687</v>
      </c>
      <c r="G157" s="294"/>
      <c r="H157" s="346" t="s">
        <v>721</v>
      </c>
      <c r="I157" s="346" t="s">
        <v>683</v>
      </c>
      <c r="J157" s="346">
        <v>50</v>
      </c>
      <c r="K157" s="342"/>
    </row>
    <row r="158" s="1" customFormat="1" ht="15" customHeight="1">
      <c r="B158" s="319"/>
      <c r="C158" s="346" t="s">
        <v>706</v>
      </c>
      <c r="D158" s="294"/>
      <c r="E158" s="294"/>
      <c r="F158" s="347" t="s">
        <v>687</v>
      </c>
      <c r="G158" s="294"/>
      <c r="H158" s="346" t="s">
        <v>721</v>
      </c>
      <c r="I158" s="346" t="s">
        <v>683</v>
      </c>
      <c r="J158" s="346">
        <v>50</v>
      </c>
      <c r="K158" s="342"/>
    </row>
    <row r="159" s="1" customFormat="1" ht="15" customHeight="1">
      <c r="B159" s="319"/>
      <c r="C159" s="346" t="s">
        <v>80</v>
      </c>
      <c r="D159" s="294"/>
      <c r="E159" s="294"/>
      <c r="F159" s="347" t="s">
        <v>681</v>
      </c>
      <c r="G159" s="294"/>
      <c r="H159" s="346" t="s">
        <v>743</v>
      </c>
      <c r="I159" s="346" t="s">
        <v>683</v>
      </c>
      <c r="J159" s="346" t="s">
        <v>744</v>
      </c>
      <c r="K159" s="342"/>
    </row>
    <row r="160" s="1" customFormat="1" ht="15" customHeight="1">
      <c r="B160" s="319"/>
      <c r="C160" s="346" t="s">
        <v>745</v>
      </c>
      <c r="D160" s="294"/>
      <c r="E160" s="294"/>
      <c r="F160" s="347" t="s">
        <v>681</v>
      </c>
      <c r="G160" s="294"/>
      <c r="H160" s="346" t="s">
        <v>746</v>
      </c>
      <c r="I160" s="346" t="s">
        <v>716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747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675</v>
      </c>
      <c r="D166" s="309"/>
      <c r="E166" s="309"/>
      <c r="F166" s="309" t="s">
        <v>676</v>
      </c>
      <c r="G166" s="351"/>
      <c r="H166" s="352" t="s">
        <v>52</v>
      </c>
      <c r="I166" s="352" t="s">
        <v>55</v>
      </c>
      <c r="J166" s="309" t="s">
        <v>677</v>
      </c>
      <c r="K166" s="286"/>
    </row>
    <row r="167" s="1" customFormat="1" ht="17.25" customHeight="1">
      <c r="B167" s="287"/>
      <c r="C167" s="311" t="s">
        <v>678</v>
      </c>
      <c r="D167" s="311"/>
      <c r="E167" s="311"/>
      <c r="F167" s="312" t="s">
        <v>679</v>
      </c>
      <c r="G167" s="353"/>
      <c r="H167" s="354"/>
      <c r="I167" s="354"/>
      <c r="J167" s="311" t="s">
        <v>680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684</v>
      </c>
      <c r="D169" s="294"/>
      <c r="E169" s="294"/>
      <c r="F169" s="317" t="s">
        <v>681</v>
      </c>
      <c r="G169" s="294"/>
      <c r="H169" s="294" t="s">
        <v>721</v>
      </c>
      <c r="I169" s="294" t="s">
        <v>683</v>
      </c>
      <c r="J169" s="294">
        <v>120</v>
      </c>
      <c r="K169" s="342"/>
    </row>
    <row r="170" s="1" customFormat="1" ht="15" customHeight="1">
      <c r="B170" s="319"/>
      <c r="C170" s="294" t="s">
        <v>730</v>
      </c>
      <c r="D170" s="294"/>
      <c r="E170" s="294"/>
      <c r="F170" s="317" t="s">
        <v>681</v>
      </c>
      <c r="G170" s="294"/>
      <c r="H170" s="294" t="s">
        <v>731</v>
      </c>
      <c r="I170" s="294" t="s">
        <v>683</v>
      </c>
      <c r="J170" s="294" t="s">
        <v>732</v>
      </c>
      <c r="K170" s="342"/>
    </row>
    <row r="171" s="1" customFormat="1" ht="15" customHeight="1">
      <c r="B171" s="319"/>
      <c r="C171" s="294" t="s">
        <v>629</v>
      </c>
      <c r="D171" s="294"/>
      <c r="E171" s="294"/>
      <c r="F171" s="317" t="s">
        <v>681</v>
      </c>
      <c r="G171" s="294"/>
      <c r="H171" s="294" t="s">
        <v>748</v>
      </c>
      <c r="I171" s="294" t="s">
        <v>683</v>
      </c>
      <c r="J171" s="294" t="s">
        <v>732</v>
      </c>
      <c r="K171" s="342"/>
    </row>
    <row r="172" s="1" customFormat="1" ht="15" customHeight="1">
      <c r="B172" s="319"/>
      <c r="C172" s="294" t="s">
        <v>686</v>
      </c>
      <c r="D172" s="294"/>
      <c r="E172" s="294"/>
      <c r="F172" s="317" t="s">
        <v>687</v>
      </c>
      <c r="G172" s="294"/>
      <c r="H172" s="294" t="s">
        <v>748</v>
      </c>
      <c r="I172" s="294" t="s">
        <v>683</v>
      </c>
      <c r="J172" s="294">
        <v>50</v>
      </c>
      <c r="K172" s="342"/>
    </row>
    <row r="173" s="1" customFormat="1" ht="15" customHeight="1">
      <c r="B173" s="319"/>
      <c r="C173" s="294" t="s">
        <v>689</v>
      </c>
      <c r="D173" s="294"/>
      <c r="E173" s="294"/>
      <c r="F173" s="317" t="s">
        <v>681</v>
      </c>
      <c r="G173" s="294"/>
      <c r="H173" s="294" t="s">
        <v>748</v>
      </c>
      <c r="I173" s="294" t="s">
        <v>691</v>
      </c>
      <c r="J173" s="294"/>
      <c r="K173" s="342"/>
    </row>
    <row r="174" s="1" customFormat="1" ht="15" customHeight="1">
      <c r="B174" s="319"/>
      <c r="C174" s="294" t="s">
        <v>700</v>
      </c>
      <c r="D174" s="294"/>
      <c r="E174" s="294"/>
      <c r="F174" s="317" t="s">
        <v>687</v>
      </c>
      <c r="G174" s="294"/>
      <c r="H174" s="294" t="s">
        <v>748</v>
      </c>
      <c r="I174" s="294" t="s">
        <v>683</v>
      </c>
      <c r="J174" s="294">
        <v>50</v>
      </c>
      <c r="K174" s="342"/>
    </row>
    <row r="175" s="1" customFormat="1" ht="15" customHeight="1">
      <c r="B175" s="319"/>
      <c r="C175" s="294" t="s">
        <v>708</v>
      </c>
      <c r="D175" s="294"/>
      <c r="E175" s="294"/>
      <c r="F175" s="317" t="s">
        <v>687</v>
      </c>
      <c r="G175" s="294"/>
      <c r="H175" s="294" t="s">
        <v>748</v>
      </c>
      <c r="I175" s="294" t="s">
        <v>683</v>
      </c>
      <c r="J175" s="294">
        <v>50</v>
      </c>
      <c r="K175" s="342"/>
    </row>
    <row r="176" s="1" customFormat="1" ht="15" customHeight="1">
      <c r="B176" s="319"/>
      <c r="C176" s="294" t="s">
        <v>706</v>
      </c>
      <c r="D176" s="294"/>
      <c r="E176" s="294"/>
      <c r="F176" s="317" t="s">
        <v>687</v>
      </c>
      <c r="G176" s="294"/>
      <c r="H176" s="294" t="s">
        <v>748</v>
      </c>
      <c r="I176" s="294" t="s">
        <v>683</v>
      </c>
      <c r="J176" s="294">
        <v>50</v>
      </c>
      <c r="K176" s="342"/>
    </row>
    <row r="177" s="1" customFormat="1" ht="15" customHeight="1">
      <c r="B177" s="319"/>
      <c r="C177" s="294" t="s">
        <v>94</v>
      </c>
      <c r="D177" s="294"/>
      <c r="E177" s="294"/>
      <c r="F177" s="317" t="s">
        <v>681</v>
      </c>
      <c r="G177" s="294"/>
      <c r="H177" s="294" t="s">
        <v>749</v>
      </c>
      <c r="I177" s="294" t="s">
        <v>750</v>
      </c>
      <c r="J177" s="294"/>
      <c r="K177" s="342"/>
    </row>
    <row r="178" s="1" customFormat="1" ht="15" customHeight="1">
      <c r="B178" s="319"/>
      <c r="C178" s="294" t="s">
        <v>55</v>
      </c>
      <c r="D178" s="294"/>
      <c r="E178" s="294"/>
      <c r="F178" s="317" t="s">
        <v>681</v>
      </c>
      <c r="G178" s="294"/>
      <c r="H178" s="294" t="s">
        <v>751</v>
      </c>
      <c r="I178" s="294" t="s">
        <v>752</v>
      </c>
      <c r="J178" s="294">
        <v>1</v>
      </c>
      <c r="K178" s="342"/>
    </row>
    <row r="179" s="1" customFormat="1" ht="15" customHeight="1">
      <c r="B179" s="319"/>
      <c r="C179" s="294" t="s">
        <v>51</v>
      </c>
      <c r="D179" s="294"/>
      <c r="E179" s="294"/>
      <c r="F179" s="317" t="s">
        <v>681</v>
      </c>
      <c r="G179" s="294"/>
      <c r="H179" s="294" t="s">
        <v>753</v>
      </c>
      <c r="I179" s="294" t="s">
        <v>683</v>
      </c>
      <c r="J179" s="294">
        <v>20</v>
      </c>
      <c r="K179" s="342"/>
    </row>
    <row r="180" s="1" customFormat="1" ht="15" customHeight="1">
      <c r="B180" s="319"/>
      <c r="C180" s="294" t="s">
        <v>52</v>
      </c>
      <c r="D180" s="294"/>
      <c r="E180" s="294"/>
      <c r="F180" s="317" t="s">
        <v>681</v>
      </c>
      <c r="G180" s="294"/>
      <c r="H180" s="294" t="s">
        <v>754</v>
      </c>
      <c r="I180" s="294" t="s">
        <v>683</v>
      </c>
      <c r="J180" s="294">
        <v>255</v>
      </c>
      <c r="K180" s="342"/>
    </row>
    <row r="181" s="1" customFormat="1" ht="15" customHeight="1">
      <c r="B181" s="319"/>
      <c r="C181" s="294" t="s">
        <v>95</v>
      </c>
      <c r="D181" s="294"/>
      <c r="E181" s="294"/>
      <c r="F181" s="317" t="s">
        <v>681</v>
      </c>
      <c r="G181" s="294"/>
      <c r="H181" s="294" t="s">
        <v>645</v>
      </c>
      <c r="I181" s="294" t="s">
        <v>683</v>
      </c>
      <c r="J181" s="294">
        <v>10</v>
      </c>
      <c r="K181" s="342"/>
    </row>
    <row r="182" s="1" customFormat="1" ht="15" customHeight="1">
      <c r="B182" s="319"/>
      <c r="C182" s="294" t="s">
        <v>96</v>
      </c>
      <c r="D182" s="294"/>
      <c r="E182" s="294"/>
      <c r="F182" s="317" t="s">
        <v>681</v>
      </c>
      <c r="G182" s="294"/>
      <c r="H182" s="294" t="s">
        <v>755</v>
      </c>
      <c r="I182" s="294" t="s">
        <v>716</v>
      </c>
      <c r="J182" s="294"/>
      <c r="K182" s="342"/>
    </row>
    <row r="183" s="1" customFormat="1" ht="15" customHeight="1">
      <c r="B183" s="319"/>
      <c r="C183" s="294" t="s">
        <v>756</v>
      </c>
      <c r="D183" s="294"/>
      <c r="E183" s="294"/>
      <c r="F183" s="317" t="s">
        <v>681</v>
      </c>
      <c r="G183" s="294"/>
      <c r="H183" s="294" t="s">
        <v>757</v>
      </c>
      <c r="I183" s="294" t="s">
        <v>716</v>
      </c>
      <c r="J183" s="294"/>
      <c r="K183" s="342"/>
    </row>
    <row r="184" s="1" customFormat="1" ht="15" customHeight="1">
      <c r="B184" s="319"/>
      <c r="C184" s="294" t="s">
        <v>745</v>
      </c>
      <c r="D184" s="294"/>
      <c r="E184" s="294"/>
      <c r="F184" s="317" t="s">
        <v>681</v>
      </c>
      <c r="G184" s="294"/>
      <c r="H184" s="294" t="s">
        <v>758</v>
      </c>
      <c r="I184" s="294" t="s">
        <v>716</v>
      </c>
      <c r="J184" s="294"/>
      <c r="K184" s="342"/>
    </row>
    <row r="185" s="1" customFormat="1" ht="15" customHeight="1">
      <c r="B185" s="319"/>
      <c r="C185" s="294" t="s">
        <v>98</v>
      </c>
      <c r="D185" s="294"/>
      <c r="E185" s="294"/>
      <c r="F185" s="317" t="s">
        <v>687</v>
      </c>
      <c r="G185" s="294"/>
      <c r="H185" s="294" t="s">
        <v>759</v>
      </c>
      <c r="I185" s="294" t="s">
        <v>683</v>
      </c>
      <c r="J185" s="294">
        <v>50</v>
      </c>
      <c r="K185" s="342"/>
    </row>
    <row r="186" s="1" customFormat="1" ht="15" customHeight="1">
      <c r="B186" s="319"/>
      <c r="C186" s="294" t="s">
        <v>760</v>
      </c>
      <c r="D186" s="294"/>
      <c r="E186" s="294"/>
      <c r="F186" s="317" t="s">
        <v>687</v>
      </c>
      <c r="G186" s="294"/>
      <c r="H186" s="294" t="s">
        <v>761</v>
      </c>
      <c r="I186" s="294" t="s">
        <v>762</v>
      </c>
      <c r="J186" s="294"/>
      <c r="K186" s="342"/>
    </row>
    <row r="187" s="1" customFormat="1" ht="15" customHeight="1">
      <c r="B187" s="319"/>
      <c r="C187" s="294" t="s">
        <v>763</v>
      </c>
      <c r="D187" s="294"/>
      <c r="E187" s="294"/>
      <c r="F187" s="317" t="s">
        <v>687</v>
      </c>
      <c r="G187" s="294"/>
      <c r="H187" s="294" t="s">
        <v>764</v>
      </c>
      <c r="I187" s="294" t="s">
        <v>762</v>
      </c>
      <c r="J187" s="294"/>
      <c r="K187" s="342"/>
    </row>
    <row r="188" s="1" customFormat="1" ht="15" customHeight="1">
      <c r="B188" s="319"/>
      <c r="C188" s="294" t="s">
        <v>765</v>
      </c>
      <c r="D188" s="294"/>
      <c r="E188" s="294"/>
      <c r="F188" s="317" t="s">
        <v>687</v>
      </c>
      <c r="G188" s="294"/>
      <c r="H188" s="294" t="s">
        <v>766</v>
      </c>
      <c r="I188" s="294" t="s">
        <v>762</v>
      </c>
      <c r="J188" s="294"/>
      <c r="K188" s="342"/>
    </row>
    <row r="189" s="1" customFormat="1" ht="15" customHeight="1">
      <c r="B189" s="319"/>
      <c r="C189" s="355" t="s">
        <v>767</v>
      </c>
      <c r="D189" s="294"/>
      <c r="E189" s="294"/>
      <c r="F189" s="317" t="s">
        <v>687</v>
      </c>
      <c r="G189" s="294"/>
      <c r="H189" s="294" t="s">
        <v>768</v>
      </c>
      <c r="I189" s="294" t="s">
        <v>769</v>
      </c>
      <c r="J189" s="356" t="s">
        <v>770</v>
      </c>
      <c r="K189" s="342"/>
    </row>
    <row r="190" s="18" customFormat="1" ht="15" customHeight="1">
      <c r="B190" s="357"/>
      <c r="C190" s="358" t="s">
        <v>771</v>
      </c>
      <c r="D190" s="359"/>
      <c r="E190" s="359"/>
      <c r="F190" s="360" t="s">
        <v>687</v>
      </c>
      <c r="G190" s="359"/>
      <c r="H190" s="359" t="s">
        <v>772</v>
      </c>
      <c r="I190" s="359" t="s">
        <v>769</v>
      </c>
      <c r="J190" s="361" t="s">
        <v>770</v>
      </c>
      <c r="K190" s="362"/>
    </row>
    <row r="191" s="1" customFormat="1" ht="15" customHeight="1">
      <c r="B191" s="319"/>
      <c r="C191" s="355" t="s">
        <v>40</v>
      </c>
      <c r="D191" s="294"/>
      <c r="E191" s="294"/>
      <c r="F191" s="317" t="s">
        <v>681</v>
      </c>
      <c r="G191" s="294"/>
      <c r="H191" s="291" t="s">
        <v>773</v>
      </c>
      <c r="I191" s="294" t="s">
        <v>774</v>
      </c>
      <c r="J191" s="294"/>
      <c r="K191" s="342"/>
    </row>
    <row r="192" s="1" customFormat="1" ht="15" customHeight="1">
      <c r="B192" s="319"/>
      <c r="C192" s="355" t="s">
        <v>775</v>
      </c>
      <c r="D192" s="294"/>
      <c r="E192" s="294"/>
      <c r="F192" s="317" t="s">
        <v>681</v>
      </c>
      <c r="G192" s="294"/>
      <c r="H192" s="294" t="s">
        <v>776</v>
      </c>
      <c r="I192" s="294" t="s">
        <v>716</v>
      </c>
      <c r="J192" s="294"/>
      <c r="K192" s="342"/>
    </row>
    <row r="193" s="1" customFormat="1" ht="15" customHeight="1">
      <c r="B193" s="319"/>
      <c r="C193" s="355" t="s">
        <v>777</v>
      </c>
      <c r="D193" s="294"/>
      <c r="E193" s="294"/>
      <c r="F193" s="317" t="s">
        <v>681</v>
      </c>
      <c r="G193" s="294"/>
      <c r="H193" s="294" t="s">
        <v>778</v>
      </c>
      <c r="I193" s="294" t="s">
        <v>716</v>
      </c>
      <c r="J193" s="294"/>
      <c r="K193" s="342"/>
    </row>
    <row r="194" s="1" customFormat="1" ht="15" customHeight="1">
      <c r="B194" s="319"/>
      <c r="C194" s="355" t="s">
        <v>779</v>
      </c>
      <c r="D194" s="294"/>
      <c r="E194" s="294"/>
      <c r="F194" s="317" t="s">
        <v>687</v>
      </c>
      <c r="G194" s="294"/>
      <c r="H194" s="294" t="s">
        <v>780</v>
      </c>
      <c r="I194" s="294" t="s">
        <v>716</v>
      </c>
      <c r="J194" s="294"/>
      <c r="K194" s="342"/>
    </row>
    <row r="195" s="1" customFormat="1" ht="15" customHeight="1">
      <c r="B195" s="348"/>
      <c r="C195" s="363"/>
      <c r="D195" s="328"/>
      <c r="E195" s="328"/>
      <c r="F195" s="328"/>
      <c r="G195" s="328"/>
      <c r="H195" s="328"/>
      <c r="I195" s="328"/>
      <c r="J195" s="328"/>
      <c r="K195" s="349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30"/>
      <c r="C197" s="340"/>
      <c r="D197" s="340"/>
      <c r="E197" s="340"/>
      <c r="F197" s="350"/>
      <c r="G197" s="340"/>
      <c r="H197" s="340"/>
      <c r="I197" s="340"/>
      <c r="J197" s="340"/>
      <c r="K197" s="330"/>
    </row>
    <row r="198" s="1" customFormat="1" ht="18.75" customHeight="1">
      <c r="B198" s="302"/>
      <c r="C198" s="302"/>
      <c r="D198" s="302"/>
      <c r="E198" s="302"/>
      <c r="F198" s="302"/>
      <c r="G198" s="302"/>
      <c r="H198" s="302"/>
      <c r="I198" s="302"/>
      <c r="J198" s="302"/>
      <c r="K198" s="302"/>
    </row>
    <row r="199" s="1" customFormat="1" ht="13.5">
      <c r="B199" s="281"/>
      <c r="C199" s="282"/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1">
      <c r="B200" s="284"/>
      <c r="C200" s="285" t="s">
        <v>781</v>
      </c>
      <c r="D200" s="285"/>
      <c r="E200" s="285"/>
      <c r="F200" s="285"/>
      <c r="G200" s="285"/>
      <c r="H200" s="285"/>
      <c r="I200" s="285"/>
      <c r="J200" s="285"/>
      <c r="K200" s="286"/>
    </row>
    <row r="201" s="1" customFormat="1" ht="25.5" customHeight="1">
      <c r="B201" s="284"/>
      <c r="C201" s="364" t="s">
        <v>782</v>
      </c>
      <c r="D201" s="364"/>
      <c r="E201" s="364"/>
      <c r="F201" s="364" t="s">
        <v>783</v>
      </c>
      <c r="G201" s="365"/>
      <c r="H201" s="364" t="s">
        <v>784</v>
      </c>
      <c r="I201" s="364"/>
      <c r="J201" s="364"/>
      <c r="K201" s="286"/>
    </row>
    <row r="202" s="1" customFormat="1" ht="5.25" customHeight="1">
      <c r="B202" s="319"/>
      <c r="C202" s="314"/>
      <c r="D202" s="314"/>
      <c r="E202" s="314"/>
      <c r="F202" s="314"/>
      <c r="G202" s="340"/>
      <c r="H202" s="314"/>
      <c r="I202" s="314"/>
      <c r="J202" s="314"/>
      <c r="K202" s="342"/>
    </row>
    <row r="203" s="1" customFormat="1" ht="15" customHeight="1">
      <c r="B203" s="319"/>
      <c r="C203" s="294" t="s">
        <v>774</v>
      </c>
      <c r="D203" s="294"/>
      <c r="E203" s="294"/>
      <c r="F203" s="317" t="s">
        <v>41</v>
      </c>
      <c r="G203" s="294"/>
      <c r="H203" s="294" t="s">
        <v>785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42</v>
      </c>
      <c r="G204" s="294"/>
      <c r="H204" s="294" t="s">
        <v>786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45</v>
      </c>
      <c r="G205" s="294"/>
      <c r="H205" s="294" t="s">
        <v>787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43</v>
      </c>
      <c r="G206" s="294"/>
      <c r="H206" s="294" t="s">
        <v>788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 t="s">
        <v>44</v>
      </c>
      <c r="G207" s="294"/>
      <c r="H207" s="294" t="s">
        <v>789</v>
      </c>
      <c r="I207" s="294"/>
      <c r="J207" s="294"/>
      <c r="K207" s="342"/>
    </row>
    <row r="208" s="1" customFormat="1" ht="15" customHeight="1">
      <c r="B208" s="319"/>
      <c r="C208" s="294"/>
      <c r="D208" s="294"/>
      <c r="E208" s="294"/>
      <c r="F208" s="317"/>
      <c r="G208" s="294"/>
      <c r="H208" s="294"/>
      <c r="I208" s="294"/>
      <c r="J208" s="294"/>
      <c r="K208" s="342"/>
    </row>
    <row r="209" s="1" customFormat="1" ht="15" customHeight="1">
      <c r="B209" s="319"/>
      <c r="C209" s="294" t="s">
        <v>728</v>
      </c>
      <c r="D209" s="294"/>
      <c r="E209" s="294"/>
      <c r="F209" s="317" t="s">
        <v>74</v>
      </c>
      <c r="G209" s="294"/>
      <c r="H209" s="294" t="s">
        <v>790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623</v>
      </c>
      <c r="G210" s="294"/>
      <c r="H210" s="294" t="s">
        <v>624</v>
      </c>
      <c r="I210" s="294"/>
      <c r="J210" s="294"/>
      <c r="K210" s="342"/>
    </row>
    <row r="211" s="1" customFormat="1" ht="15" customHeight="1">
      <c r="B211" s="319"/>
      <c r="C211" s="294"/>
      <c r="D211" s="294"/>
      <c r="E211" s="294"/>
      <c r="F211" s="317" t="s">
        <v>621</v>
      </c>
      <c r="G211" s="294"/>
      <c r="H211" s="294" t="s">
        <v>791</v>
      </c>
      <c r="I211" s="294"/>
      <c r="J211" s="294"/>
      <c r="K211" s="342"/>
    </row>
    <row r="212" s="1" customFormat="1" ht="15" customHeight="1">
      <c r="B212" s="366"/>
      <c r="C212" s="294"/>
      <c r="D212" s="294"/>
      <c r="E212" s="294"/>
      <c r="F212" s="317" t="s">
        <v>625</v>
      </c>
      <c r="G212" s="355"/>
      <c r="H212" s="346" t="s">
        <v>626</v>
      </c>
      <c r="I212" s="346"/>
      <c r="J212" s="346"/>
      <c r="K212" s="367"/>
    </row>
    <row r="213" s="1" customFormat="1" ht="15" customHeight="1">
      <c r="B213" s="366"/>
      <c r="C213" s="294"/>
      <c r="D213" s="294"/>
      <c r="E213" s="294"/>
      <c r="F213" s="317" t="s">
        <v>627</v>
      </c>
      <c r="G213" s="355"/>
      <c r="H213" s="346" t="s">
        <v>792</v>
      </c>
      <c r="I213" s="346"/>
      <c r="J213" s="346"/>
      <c r="K213" s="367"/>
    </row>
    <row r="214" s="1" customFormat="1" ht="15" customHeight="1">
      <c r="B214" s="366"/>
      <c r="C214" s="294"/>
      <c r="D214" s="294"/>
      <c r="E214" s="294"/>
      <c r="F214" s="317"/>
      <c r="G214" s="355"/>
      <c r="H214" s="346"/>
      <c r="I214" s="346"/>
      <c r="J214" s="346"/>
      <c r="K214" s="367"/>
    </row>
    <row r="215" s="1" customFormat="1" ht="15" customHeight="1">
      <c r="B215" s="366"/>
      <c r="C215" s="294" t="s">
        <v>752</v>
      </c>
      <c r="D215" s="294"/>
      <c r="E215" s="294"/>
      <c r="F215" s="317">
        <v>1</v>
      </c>
      <c r="G215" s="355"/>
      <c r="H215" s="346" t="s">
        <v>793</v>
      </c>
      <c r="I215" s="346"/>
      <c r="J215" s="346"/>
      <c r="K215" s="367"/>
    </row>
    <row r="216" s="1" customFormat="1" ht="15" customHeight="1">
      <c r="B216" s="366"/>
      <c r="C216" s="294"/>
      <c r="D216" s="294"/>
      <c r="E216" s="294"/>
      <c r="F216" s="317">
        <v>2</v>
      </c>
      <c r="G216" s="355"/>
      <c r="H216" s="346" t="s">
        <v>794</v>
      </c>
      <c r="I216" s="346"/>
      <c r="J216" s="346"/>
      <c r="K216" s="367"/>
    </row>
    <row r="217" s="1" customFormat="1" ht="15" customHeight="1">
      <c r="B217" s="366"/>
      <c r="C217" s="294"/>
      <c r="D217" s="294"/>
      <c r="E217" s="294"/>
      <c r="F217" s="317">
        <v>3</v>
      </c>
      <c r="G217" s="355"/>
      <c r="H217" s="346" t="s">
        <v>795</v>
      </c>
      <c r="I217" s="346"/>
      <c r="J217" s="346"/>
      <c r="K217" s="367"/>
    </row>
    <row r="218" s="1" customFormat="1" ht="15" customHeight="1">
      <c r="B218" s="366"/>
      <c r="C218" s="294"/>
      <c r="D218" s="294"/>
      <c r="E218" s="294"/>
      <c r="F218" s="317">
        <v>4</v>
      </c>
      <c r="G218" s="355"/>
      <c r="H218" s="346" t="s">
        <v>796</v>
      </c>
      <c r="I218" s="346"/>
      <c r="J218" s="346"/>
      <c r="K218" s="367"/>
    </row>
    <row r="219" s="1" customFormat="1" ht="12.75" customHeight="1">
      <c r="B219" s="368"/>
      <c r="C219" s="369"/>
      <c r="D219" s="369"/>
      <c r="E219" s="369"/>
      <c r="F219" s="369"/>
      <c r="G219" s="369"/>
      <c r="H219" s="369"/>
      <c r="I219" s="369"/>
      <c r="J219" s="369"/>
      <c r="K219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Hefner-PC\Hefner</dc:creator>
  <cp:lastModifiedBy>Hefner-PC\Hefner</cp:lastModifiedBy>
  <dcterms:created xsi:type="dcterms:W3CDTF">2024-03-07T07:23:18Z</dcterms:created>
  <dcterms:modified xsi:type="dcterms:W3CDTF">2024-03-07T07:23:25Z</dcterms:modified>
</cp:coreProperties>
</file>